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tabRatio="765" activeTab="5"/>
  </bookViews>
  <sheets>
    <sheet name="2-4" sheetId="1" r:id="rId1"/>
    <sheet name="5-6 (3m)" sheetId="2" r:id="rId2"/>
    <sheet name="7-8 (6m)" sheetId="3" r:id="rId3"/>
    <sheet name="9" sheetId="4" r:id="rId4"/>
    <sheet name="10" sheetId="5" r:id="rId5"/>
    <sheet name="11-13" sheetId="6" r:id="rId6"/>
  </sheets>
  <definedNames/>
  <calcPr fullCalcOnLoad="1"/>
</workbook>
</file>

<file path=xl/sharedStrings.xml><?xml version="1.0" encoding="utf-8"?>
<sst xmlns="http://schemas.openxmlformats.org/spreadsheetml/2006/main" count="516" uniqueCount="261">
  <si>
    <t xml:space="preserve">บริษัท พลังงานบริสุทธิ์ จำกัด (มหาชน)  </t>
  </si>
  <si>
    <t>งบแสดงฐานะการเงิน</t>
  </si>
  <si>
    <t>ข้อมูลทางการเงินรวม</t>
  </si>
  <si>
    <t>ยังไม่ได้ตรวจสอบ</t>
  </si>
  <si>
    <t>ตรวจสอบแล้ว</t>
  </si>
  <si>
    <t>31 ธันวาคม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</si>
  <si>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</si>
  <si>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</si>
  <si>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</si>
  <si>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</si>
  <si>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</si>
  <si>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</si>
  <si>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 xml:space="preserve">ลูกหนี้อื่น 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</si>
  <si>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</si>
  <si>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</si>
  <si>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</si>
  <si>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 xml:space="preserve">เงินลงทุนในบริษัทย่อย </t>
  </si>
  <si>
    <t>ที่ดิน อาคารและอุปกรณ์ สุทธิ</t>
  </si>
  <si>
    <t>สินทรัพย์ไม่มีตัวตน สุทธิ</t>
  </si>
  <si>
    <t>สินทรัพย์ภาษีเงินได้รอการตัดบัญชี สุทธิ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</si>
  <si>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</si>
  <si>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</si>
  <si>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</si>
  <si>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หนี้สินและส่วนของเจ้าของ</t>
  </si>
  <si>
    <t>หนี้สินหมุนเวียน</t>
  </si>
  <si>
    <t>เงินกู้ยืมระยะสั้นจากสถาบันการเงิน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</si>
  <si>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</si>
  <si>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</si>
  <si>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</si>
  <si>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</si>
  <si>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</si>
  <si>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หนี้สินตามสัญญาเช่าการเงิน</t>
  </si>
  <si>
    <t>เงินกู้ยืมระยะสั้นจากกิจการที่เกี่ยวข้องกัน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</si>
  <si>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</si>
  <si>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</si>
  <si>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</si>
  <si>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</si>
  <si>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</si>
  <si>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</si>
  <si>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หนี้สินตามสัญญาเช่าการเงิน สุทธิ</t>
  </si>
  <si>
    <t>ภาระผูกพันผลประโยชน์พนักงานหลังการเกษียณอายุ</t>
  </si>
  <si>
    <t>ประมาณการหนี้สินค่ารื้อถอน</t>
  </si>
  <si>
    <t>รวมหนี้สินไม่หมุนเวียน</t>
  </si>
  <si>
    <t>รวมหนี้สิน</t>
  </si>
  <si>
    <t>ส่วนของเจ้าของ</t>
  </si>
  <si>
    <t>ทุนเรือนหุ้น</t>
  </si>
  <si>
    <t>ทุนจดทะเบียน</t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</si>
  <si>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</si>
  <si>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</si>
  <si>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</si>
  <si>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</si>
  <si>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</si>
  <si>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</si>
  <si>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</si>
  <si>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</si>
  <si>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</si>
  <si>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</si>
  <si>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</si>
  <si>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</si>
  <si>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</si>
  <si>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</si>
  <si>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</si>
  <si>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</si>
  <si>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</si>
  <si>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ค่าใช้จ่ายในการขาย</t>
  </si>
  <si>
    <t>ค่าใช้จ่ายในการบริหาร</t>
  </si>
  <si>
    <t>กำไร (ขาดทุน) จากอัตราแลกเปลี่ยน สุทธิ</t>
  </si>
  <si>
    <t>รวมค่าใช้จ่าย</t>
  </si>
  <si>
    <t>ต้นทุนทางการเงิน</t>
  </si>
  <si>
    <t>กำไรก่อนภาษีเงินได้</t>
  </si>
  <si>
    <t>ภาษีเงินได้</t>
  </si>
  <si>
    <t>กำไรสำหรับงวด</t>
  </si>
  <si>
    <t>กำไรขาดทุนเบ็ดเสร็จอื่น</t>
  </si>
  <si>
    <t>กำไรหรือขาดทุนในภายหลัง</t>
  </si>
  <si>
    <t>กำไรเบ็ดเสร็จรวมสำหรับงวด</t>
  </si>
  <si>
    <t>- ส่วนที่เป็นของส่วนได้เสียที่ไม่มีอำนาจควบคุม</t>
  </si>
  <si>
    <t>กำไรต่อหุ้น</t>
  </si>
  <si>
    <t>กำไรต่อหุ้นขั้นพื้นฐาน (บาทต่อหุ้น)</t>
  </si>
  <si>
    <t xml:space="preserve">ข้อมูลทางการเงินรวม </t>
  </si>
  <si>
    <t>รวมองค์ประกอบ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</si>
  <si>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</si>
  <si>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</si>
  <si>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</si>
  <si>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</si>
  <si>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อื่นของส่วนของ</t>
  </si>
  <si>
    <t>รวมส่วนของ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</si>
  <si>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</si>
  <si>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</si>
  <si>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</si>
  <si>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</si>
  <si>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</si>
  <si>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</si>
  <si>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อำนาจควบคุม</t>
  </si>
  <si>
    <t xml:space="preserve"> ทุนที่ออกและ</t>
  </si>
  <si>
    <t xml:space="preserve"> ส่วนเกินมูลค่าหุ้น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</si>
  <si>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</si>
  <si>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</si>
  <si>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</si>
  <si>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>รายการปรับปรุงกำไรก่อนภาษีเงินได้เป็นเงินสดสุทธิ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</si>
  <si>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</si>
  <si>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</si>
  <si>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</si>
  <si>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ดอกเบี้ยรับ</t>
  </si>
  <si>
    <t>- ต้นทุนทางการเงิน</t>
  </si>
  <si>
    <t>- ค่าใช้จ่ายผลประโยชน์พนักงานหลังการเกษียณอายุ</t>
  </si>
  <si>
    <t>- ค่าตัดจำหน่ายรายได้ค่าเช่าที่ดินรับล่วงหน้า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</si>
  <si>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</si>
  <si>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</si>
  <si>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</si>
  <si>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</si>
  <si>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</si>
  <si>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</si>
  <si>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</si>
  <si>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</si>
  <si>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</si>
  <si>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จ่ายภาษีเงินได้</t>
  </si>
  <si>
    <t>งบกระแสเงินสด</t>
  </si>
  <si>
    <t>กระแสเงินสดจากกิจกรรมลงทุน</t>
  </si>
  <si>
    <t>เงินสดจ่ายเพื่อลงทุนในบริษัทย่อย</t>
  </si>
  <si>
    <t>เงินสดจ่ายซื้ออสังหาริมทรัพย์เพื่อการลงทุน</t>
  </si>
  <si>
    <t>เงินสดจ่ายซื้อที่ดิน อาคารและอุปกรณ์</t>
  </si>
  <si>
    <t>เงินสดรับจากดอกเบี้ย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</si>
  <si>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</si>
  <si>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</si>
  <si>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</si>
  <si>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</si>
  <si>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เงินสดจ่ายหนี้สินสัญญาเช่าการเงิน</t>
  </si>
  <si>
    <t>เงินสดจ่ายค่าดอกเบี้ย</t>
  </si>
  <si>
    <t>ยอดคงเหลือต้นงวด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</si>
  <si>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</si>
  <si>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</si>
  <si>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</si>
  <si>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</si>
  <si>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รายการที่มิใช่เงินสด</t>
  </si>
  <si>
    <t>การใช้ระบบสายส่งกระแสไฟฟ้ารอตัดบัญชี</t>
  </si>
  <si>
    <t>- เงินปันผลรับ</t>
  </si>
  <si>
    <t>เงินสดรับจากเงินให้กู้ยืมระยะสั้นแก่กิจการที่เกี่ยวข้องกัน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</si>
  <si>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</si>
  <si>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เงินสดรับจากเงินปันผล</t>
  </si>
  <si>
    <t>- ประมาณการรื้อถอน</t>
  </si>
  <si>
    <t>ข้อมูลทางการเงินเฉพาะกิจการ</t>
  </si>
  <si>
    <t>- ส่วนที่เป็นของผู้เป็นเจ้าของของบริษัทใหญ่</t>
  </si>
  <si>
    <t>งบแสดงการเปลี่ยนแปลงส่วนของเจ้าของ</t>
  </si>
  <si>
    <t xml:space="preserve">การเปลี่ยนแปลงส่วนของเจ้าของสำหรับงวด </t>
  </si>
  <si>
    <t>ส่วนของผู้เป็นเจ้าของของบริษัทใหญ่</t>
  </si>
  <si>
    <t>ผู้เป็นเจ้าของ</t>
  </si>
  <si>
    <t>ของบริษัทใหญ่</t>
  </si>
  <si>
    <t>เจ้าของ</t>
  </si>
  <si>
    <t>- ขาดทุน (กำไร) จากอัตราแลกเปลี่ยนที่ยังไม่เกิดขึ้น</t>
  </si>
  <si>
    <t>รวมส่วนของผู้เป็นเจ้าของของบริษัทใหญ่</t>
  </si>
  <si>
    <t>อสังหาริมทรัพย์เพื่อการลงทุน สุทธิ</t>
  </si>
  <si>
    <t>พ.ศ. 2561</t>
  </si>
  <si>
    <t>ยอดคงเหลือต้นงวด ณ วันที่ 1 มกราคม พ.ศ. 2561</t>
  </si>
  <si>
    <t>เงินลงทุนในการร่วมค้า</t>
  </si>
  <si>
    <t>ค่าความนิยม</t>
  </si>
  <si>
    <t>เงินสดจ่ายซื้อสินทรัพย์ไม่มีตัวตน</t>
  </si>
  <si>
    <t>ผลกระทบของการเปลี่ยนแปลงอัตราแลกเปลี่ยน</t>
  </si>
  <si>
    <t>หนี้สินภาษีเงินได้รอการตัดบัญชี สุทธิ</t>
  </si>
  <si>
    <t>หนี้สินไม่หมุนเวียนอื่น</t>
  </si>
  <si>
    <t>เบ็ดเสร็จอื่นจาก</t>
  </si>
  <si>
    <t>บริษัทร่วมและ</t>
  </si>
  <si>
    <t>การร่วมค้า</t>
  </si>
  <si>
    <t>รายการที่จะจัดประเภทรายการใหม่ไปยัง</t>
  </si>
  <si>
    <t>และการร่วมค้าตามวิธีส่วนได้เสีย</t>
  </si>
  <si>
    <t>ผลต่างของอัตราแลกเปลี่ยนจากการแปลงค่า</t>
  </si>
  <si>
    <t>ข้อมูลทางการเงิน</t>
  </si>
  <si>
    <t>รายได้ค่าเช่าที่ดินรับล่วงหน้าจากกิจการที่เกี่ยวข้องกัน</t>
  </si>
  <si>
    <t>กำไร (ขาดทุน) เบ็ดเสร็จอื่น</t>
  </si>
  <si>
    <t>ส่วนแบ่ง</t>
  </si>
  <si>
    <t>กำไร (ขาดทุน)</t>
  </si>
  <si>
    <t>รายได้จากการขายและการให้บริการ</t>
  </si>
  <si>
    <t>ต้นทุนจากการขายและการให้บริการ</t>
  </si>
  <si>
    <t xml:space="preserve"> จากกิจการที่เกี่ยวข้องกัน</t>
  </si>
  <si>
    <t>- ขาดทุนจากการตัดจำหน่ายอุปกรณ์</t>
  </si>
  <si>
    <t>ส่วนแบ่งกำไรเบ็ดเสร็จอื่นจากบริษัทร่วม</t>
  </si>
  <si>
    <t>เงินสดรับจากเงินกู้ยืมระยะสั้นจากกิจการที่เกี่ยวข้องกัน</t>
  </si>
  <si>
    <t>ในบริษัทย่อย</t>
  </si>
  <si>
    <t>สัดส่วนการถือหุ้น</t>
  </si>
  <si>
    <t>การเปลี่ยนแปลง</t>
  </si>
  <si>
    <t>ส่วนต่ำจาก</t>
  </si>
  <si>
    <t>พ.ศ. 2562</t>
  </si>
  <si>
    <t>ยอดคงเหลือต้นงวด ณ วันที่ 1 มกราคม พ.ศ. 2562</t>
  </si>
  <si>
    <t>เงินจ่ายล่วงหน้าเพื่อซื้อเงินลงทุนในการร่วมค้า</t>
  </si>
  <si>
    <t>หุ้นกู้ที่ถึงกำหนดชำระภายในหนึ่งปี สุทธิ</t>
  </si>
  <si>
    <t>การวัดมูลค่าใหม่</t>
  </si>
  <si>
    <t>ผลต่างของอัตรา</t>
  </si>
  <si>
    <t>ของภาระผูกพัน</t>
  </si>
  <si>
    <t>แลกเปลี่ยนจากการ</t>
  </si>
  <si>
    <t>ผลประโยชน์</t>
  </si>
  <si>
    <t>แปลงค่าข้อมูล</t>
  </si>
  <si>
    <t>พนักงาน</t>
  </si>
  <si>
    <t>ทางการเงิน</t>
  </si>
  <si>
    <t>ขาดทุนเบ็ดเสร็จอื่น</t>
  </si>
  <si>
    <t>เงินสดรับจากรายได้ค่าเช่าที่ดินรับล่วงหน้าจากกิจการที่เกี่ยวข้องกัน</t>
  </si>
  <si>
    <t>- หนี้สินไม่หมุนเวียนอื่น</t>
  </si>
  <si>
    <t>เงินสดรับจากเงินกู้ยืมระยะยาวจากสถาบันการเงิน</t>
  </si>
  <si>
    <t>เงินให้กู้ยืมระยะสั้นแก่บุคคลอื่นและกิจการที่เกี่ยวข้องกัน</t>
  </si>
  <si>
    <t>การแบ่งปันกำไร (ขาดทุน)</t>
  </si>
  <si>
    <t>การปรับปรุงการจัดประเภทรายการใหม่สำหรับ</t>
  </si>
  <si>
    <t>ข้อมูลทางการเงินไปยังกำไรหรือขาดทุน</t>
  </si>
  <si>
    <t>ภาษีเงินได้ของรายการที่จะจัดประเภท</t>
  </si>
  <si>
    <t>รายการใหม่ไปยังกำไรหรือขาดทุนในภายหลัง</t>
  </si>
  <si>
    <t>เงินสดได้มาจาก (ใช้ไปใน) การดำเนินงาน</t>
  </si>
  <si>
    <t>เงินสดสุทธิได้มาจาก (ใช้ไปใน) กิจกรรมดำเนินงาน</t>
  </si>
  <si>
    <t>เงินสดสุทธิใช้ไปในกิจกรรมลงทุน</t>
  </si>
  <si>
    <t>เงินให้กู้ยืมระยะยาวแก่กิจการอื่น</t>
  </si>
  <si>
    <t>กำไรทางบัญชีที่เกิดจากการรวมธุรกิจที่ดำเนินการ</t>
  </si>
  <si>
    <t>สำเร็จโดยไม่มีการโอนสิ่งตอบแทน สุทธิ</t>
  </si>
  <si>
    <t>โดยไม่มีการโอนสิ่งตอบแทน</t>
  </si>
  <si>
    <t>การออกหุ้นของบริษัทย่อยให้ส่วนได้เสียที่ไม่มีอำนาจควบคุม</t>
  </si>
  <si>
    <t>- กำไรทางบัญชีที่เกิดจากการรวมธุรกิจที่ดำเนินการสำเร็จ</t>
  </si>
  <si>
    <t xml:space="preserve"> โดยไม่มีการโอนสิ่งตอบแทน สุทธิ</t>
  </si>
  <si>
    <t>- กำไรจากการวัดมูลค่ายุติธรรมเงินลงทุนระยะสั้น</t>
  </si>
  <si>
    <t>เงินสดรับจากการรวมธุรกิจที่ดำเนินการสำเร็จ</t>
  </si>
  <si>
    <t>เงินสดรับชำระค่าหุ้นสามัญของบริษัทย่อยจากส่วนได้เสีย</t>
  </si>
  <si>
    <t xml:space="preserve"> ที่ไม่มีอำนาจควบคุม</t>
  </si>
  <si>
    <t>- ค่าเผื่อหนี้สงสัยจะสูญ</t>
  </si>
  <si>
    <t>ลูกหนี้การค้า สุทธิ</t>
  </si>
  <si>
    <t>สินทรัพย์ไม่หมุนเวียนอื่น สุทธิ</t>
  </si>
  <si>
    <t>การแบ่งปันกำไร (ขาดทุน) เบ็ดเสร็จรวม</t>
  </si>
  <si>
    <t>เงินสดจ่ายคืนเงินกู้ยืมระยะสั้นจากกิจการที่เกี่ยวข้องกัน</t>
  </si>
  <si>
    <r>
      <t xml:space="preserve">หนี้สินและส่วนของเจ้าของ </t>
    </r>
    <r>
      <rPr>
        <sz val="9"/>
        <rFont val="Arial Unicode MS"/>
        <family val="2"/>
      </rPr>
      <t>(ต่อ)</t>
    </r>
  </si>
  <si>
    <r>
      <t>- หุ้นสามัญจำนวน 3,730,000,000</t>
    </r>
    <r>
      <rPr>
        <sz val="9"/>
        <color indexed="10"/>
        <rFont val="Arial Unicode MS"/>
        <family val="2"/>
      </rPr>
      <t xml:space="preserve"> </t>
    </r>
    <r>
      <rPr>
        <sz val="9"/>
        <rFont val="Arial Unicode MS"/>
        <family val="2"/>
      </rPr>
      <t xml:space="preserve">หุ้น </t>
    </r>
  </si>
  <si>
    <t>เงินสดจ่ายค่าดอกเบี้ยที่รวมอยู่ในที่ดิน อาคารและอุปกรณ์</t>
  </si>
  <si>
    <t>กำไร (ขาดทุน) เบ็ดเสร็จรวมสำหรับงวด</t>
  </si>
  <si>
    <t>- โอนค่าก่อสร้างสถานีไฟฟ้าแรงสูงเป็นสิทธิ</t>
  </si>
  <si>
    <t>- การเปลี่ยนแปลงในเจ้าหนี้ค่าก่อสร้างและซื้อสินทรัพย์ถาวร</t>
  </si>
  <si>
    <t>(รวมเงินประกันผลงานการก่อสร้างและเงินจ่ายล่วงหน้าค่าซื้ออุปกรณ์)</t>
  </si>
  <si>
    <t>- โอนเงินจ่ายล่วงหน้าเพื่อซื้อเงินลงทุนเป็นเงินลงทุนในการร่วมค้า</t>
  </si>
  <si>
    <t>กำไร (ขาดทุน) เบ็ดเสร็จอื่นสำหรับงวดสุทธิ</t>
  </si>
  <si>
    <t>จากภาษี</t>
  </si>
  <si>
    <t>ณ วันที่ 30 มิถุนายน พ.ศ. 2562</t>
  </si>
  <si>
    <t>30 มิถุนายน</t>
  </si>
  <si>
    <t>สำหรับงวดสามเดือนสิ้นสุดวันที่ 30 มิถุนายน พ.ศ. 2562</t>
  </si>
  <si>
    <t>ยอดคงเหลือปลายงวด ณ วันที่ 30 มิถุนายน พ.ศ. 2561</t>
  </si>
  <si>
    <t>ยอดคงเหลือปลายงวด ณ วันที่ 30 มิถุนายน พ.ศ. 2562</t>
  </si>
  <si>
    <t>สำหรับงวดหกเดือนสิ้นสุดวันที่ 30 มิถุนายน พ.ศ. 2562</t>
  </si>
  <si>
    <t>เงินปันผลจ่าย</t>
  </si>
  <si>
    <t>การเปลี่ยนแปลงสัดส่วนการลงทุนในบริษัทย่อย</t>
  </si>
  <si>
    <t>- การจ่ายโดยใช้หุ้นเป็นเกณฑ์</t>
  </si>
  <si>
    <t>เงินสดจ่ายซื้อเงินลงทุนระยะสั้น</t>
  </si>
  <si>
    <t>เงินสดรับจากการขายเงินลงทุนระยะสั้น</t>
  </si>
  <si>
    <t>-</t>
  </si>
  <si>
    <t>เงินสดจ่ายเงินปันผล</t>
  </si>
  <si>
    <t>- กลับรายการค่าเผื่อการปรับลดมูลค่าวัตถุดิบ</t>
  </si>
  <si>
    <t>เงินจ่ายล่วงหน้าเพื่อซื้อเงินลงทุนในบริษัทย่อย</t>
  </si>
  <si>
    <t>เงินสดจ่ายล่วงหน้าเพื่อลงทุนในบริษัทย่อย</t>
  </si>
  <si>
    <t>เงินลงทุนในบริษัทร่วม</t>
  </si>
  <si>
    <t>- ส่วนแบ่งขาดทุนจากเงินลงทุนในบริษัทร่วมและการร่วมค้า สุทธิ</t>
  </si>
  <si>
    <t>เงินสดจ่ายเพื่อลงทุนในบริษัทร่วม</t>
  </si>
  <si>
    <t>เงินสดสุทธิได้มาจากกิจกรรมจัดหาเงิน</t>
  </si>
  <si>
    <t>เงินสดและรายการเทียบเท่าเงินสดเพิ่มขึ้น (ลดลง) สุทธิ</t>
  </si>
  <si>
    <t xml:space="preserve"> ในบริษัทร่วมและการร่วมค้า สุทธิ</t>
  </si>
  <si>
    <t>ส่วนแบ่งกำไร (ขาดทุน) จากเงินลงทุน</t>
  </si>
  <si>
    <t>การเปลี่ยนประเภทเงินลงทุนจากการรวมธุรกิจที่ดำเนินการ</t>
  </si>
  <si>
    <t>สำเร็จโดยไม่มีการโอนสิ่งตอบแทน</t>
  </si>
  <si>
    <t>- กำไรจากการเปลี่ยนแปลงสัดส่วนการลงทุนในการร่วมค้า</t>
  </si>
  <si>
    <t>- ขาดทุน (กำไร) จากการจำหน่ายอุปกรณ์</t>
  </si>
  <si>
    <t>เงินสดรับจากการจำหน่ายอุปกรณ์</t>
  </si>
  <si>
    <t>เงินสดจ่ายเงินให้กู้ยืมระยะสั้นแก่บุคคลอื่นและกิจการที่เกี่ยวข้องกัน</t>
  </si>
  <si>
    <t>หมายเหตุประกอบข้อมูลทางการเงินระหว่างกาลแบบย่อในหน้า 14 ถึง 41 เป็นส่วนหนึ่งของข้อมูลทางการเงินระหว่างกาลนี้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</si>
</sst>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฿&quot;#,##0_);\(&quot;฿&quot;#,##0\)"/>
    <numFmt numFmtId="171" formatCode="&quot;฿&quot;#,##0_);[Red]\(&quot;฿&quot;#,##0\)"/>
    <numFmt numFmtId="172" formatCode="&quot;฿&quot;#,##0.00_);\(&quot;฿&quot;#,##0.00\)"/>
    <numFmt numFmtId="173" formatCode="&quot;฿&quot;#,##0.00_);[Red]\(&quot;฿&quot;#,##0.00\)"/>
    <numFmt numFmtId="174" formatCode="_(&quot;฿&quot;* #,##0_);_(&quot;฿&quot;* \(#,##0\);_(&quot;฿&quot;* &quot;-&quot;_);_(@_)"/>
    <numFmt numFmtId="175" formatCode="_(* #,##0_);_(* \(#,##0\);_(* &quot;-&quot;_);_(@_)"/>
    <numFmt numFmtId="176" formatCode="_(&quot;฿&quot;* #,##0.00_);_(&quot;฿&quot;* \(#,##0.00\);_(&quot;฿&quot;* &quot;-&quot;??_);_(@_)"/>
    <numFmt numFmtId="177" formatCode="_(* #,##0.00_);_(* \(#,##0.00\);_(* &quot;-&quot;??_);_(@_)"/>
    <numFmt numFmtId="178" formatCode="#,##0;\(#,##0\)"/>
    <numFmt numFmtId="179" formatCode="#,##0;\(#,##0\);\-"/>
    <numFmt numFmtId="180" formatCode="#,##0.0;\(#,##0.0\)"/>
    <numFmt numFmtId="181" formatCode="#,##0.00;\(#,##0.00\);\-"/>
    <numFmt numFmtId="182" formatCode="_(* #,##0_);_(* \(#,##0\);_(* &quot;-&quot;??_);_(@_)"/>
    <numFmt numFmtId="183" formatCode="_-* #,##0_-;\-* #,##0_-;_-* &quot;-&quot;??_-;_-@_-"/>
    <numFmt numFmtId="184" formatCode="0.0"/>
    <numFmt numFmtId="185" formatCode="[$$]#,##0.00_);\([$$]#,##0.00\)"/>
    <numFmt numFmtId="186" formatCode="0.0%"/>
    <numFmt numFmtId="187" formatCode="0.000"/>
    <numFmt numFmtId="188" formatCode="0.0000"/>
    <numFmt numFmtId="189" formatCode="0.00000"/>
    <numFmt numFmtId="190" formatCode="0.000000"/>
    <numFmt numFmtId="191" formatCode="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9"/>
      <color indexed="8"/>
      <name val="Arial Unicode MS"/>
      <family val="2"/>
    </font>
    <font>
      <sz val="9"/>
      <color indexed="10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Browallia New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Unicode MS"/>
      <family val="2"/>
    </font>
    <font>
      <sz val="8"/>
      <color indexed="10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rgb="FF000000"/>
      <name val="Browallia New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Unicode MS"/>
      <family val="2"/>
    </font>
    <font>
      <sz val="8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85" fontId="44" fillId="0" borderId="0" applyAlignment="0"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left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left" vertical="center"/>
    </xf>
    <xf numFmtId="175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 vertical="center"/>
    </xf>
    <xf numFmtId="175" fontId="3" fillId="0" borderId="0" xfId="0" applyNumberFormat="1" applyFont="1" applyFill="1" applyBorder="1" applyAlignment="1">
      <alignment horizontal="right" vertical="center"/>
    </xf>
    <xf numFmtId="183" fontId="3" fillId="0" borderId="0" xfId="42" applyNumberFormat="1" applyFont="1" applyFill="1" applyBorder="1" applyAlignment="1">
      <alignment horizontal="right" vertical="center" wrapText="1"/>
    </xf>
    <xf numFmtId="43" fontId="3" fillId="0" borderId="0" xfId="42" applyFont="1" applyFill="1" applyAlignment="1">
      <alignment horizontal="right" vertical="center" wrapText="1"/>
    </xf>
    <xf numFmtId="43" fontId="3" fillId="0" borderId="0" xfId="42" applyFont="1" applyFill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175" fontId="3" fillId="0" borderId="10" xfId="0" applyNumberFormat="1" applyFont="1" applyFill="1" applyBorder="1" applyAlignment="1">
      <alignment horizontal="left" vertical="center"/>
    </xf>
    <xf numFmtId="175" fontId="3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left" vertical="center"/>
    </xf>
    <xf numFmtId="178" fontId="3" fillId="0" borderId="0" xfId="0" applyNumberFormat="1" applyFont="1" applyFill="1" applyBorder="1" applyAlignment="1" quotePrefix="1">
      <alignment horizontal="center" vertical="center"/>
    </xf>
    <xf numFmtId="180" fontId="3" fillId="0" borderId="0" xfId="0" applyNumberFormat="1" applyFont="1" applyFill="1" applyBorder="1" applyAlignment="1" quotePrefix="1">
      <alignment horizontal="center" vertical="center"/>
    </xf>
    <xf numFmtId="183" fontId="3" fillId="0" borderId="10" xfId="42" applyNumberFormat="1" applyFont="1" applyFill="1" applyBorder="1" applyAlignment="1">
      <alignment horizontal="right" vertical="center" wrapText="1"/>
    </xf>
    <xf numFmtId="175" fontId="2" fillId="0" borderId="10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right" vertical="center"/>
    </xf>
    <xf numFmtId="182" fontId="3" fillId="0" borderId="0" xfId="42" applyNumberFormat="1" applyFont="1" applyFill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3" fillId="0" borderId="0" xfId="42" applyNumberFormat="1" applyFont="1" applyFill="1" applyAlignment="1">
      <alignment horizontal="right" vertical="center"/>
    </xf>
    <xf numFmtId="175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 wrapText="1"/>
    </xf>
    <xf numFmtId="179" fontId="7" fillId="0" borderId="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left" vertical="center"/>
    </xf>
    <xf numFmtId="179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left" vertical="center"/>
    </xf>
    <xf numFmtId="175" fontId="6" fillId="0" borderId="0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 quotePrefix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Border="1" applyAlignment="1">
      <alignment horizontal="left" vertical="center"/>
    </xf>
    <xf numFmtId="175" fontId="6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 quotePrefix="1">
      <alignment horizontal="left" vertical="center"/>
    </xf>
    <xf numFmtId="180" fontId="6" fillId="0" borderId="0" xfId="0" applyNumberFormat="1" applyFont="1" applyFill="1" applyBorder="1" applyAlignment="1">
      <alignment horizontal="center" vertical="center"/>
    </xf>
    <xf numFmtId="184" fontId="6" fillId="0" borderId="0" xfId="42" applyNumberFormat="1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>
      <alignment vertical="center"/>
    </xf>
    <xf numFmtId="179" fontId="3" fillId="33" borderId="0" xfId="0" applyNumberFormat="1" applyFont="1" applyFill="1" applyBorder="1" applyAlignment="1">
      <alignment horizontal="right" vertical="center"/>
    </xf>
    <xf numFmtId="179" fontId="3" fillId="33" borderId="0" xfId="0" applyNumberFormat="1" applyFont="1" applyFill="1" applyAlignment="1">
      <alignment horizontal="right" vertical="center"/>
    </xf>
    <xf numFmtId="179" fontId="3" fillId="33" borderId="10" xfId="0" applyNumberFormat="1" applyFont="1" applyFill="1" applyBorder="1" applyAlignment="1">
      <alignment horizontal="right" vertical="center"/>
    </xf>
    <xf numFmtId="179" fontId="3" fillId="33" borderId="11" xfId="0" applyNumberFormat="1" applyFont="1" applyFill="1" applyBorder="1" applyAlignment="1">
      <alignment horizontal="right" vertical="center"/>
    </xf>
    <xf numFmtId="43" fontId="3" fillId="33" borderId="0" xfId="42" applyFont="1" applyFill="1" applyAlignment="1">
      <alignment horizontal="right" vertical="center" wrapText="1"/>
    </xf>
    <xf numFmtId="43" fontId="3" fillId="33" borderId="0" xfId="42" applyFont="1" applyFill="1" applyBorder="1" applyAlignment="1">
      <alignment horizontal="right" vertical="center" wrapText="1"/>
    </xf>
    <xf numFmtId="178" fontId="3" fillId="33" borderId="10" xfId="0" applyNumberFormat="1" applyFont="1" applyFill="1" applyBorder="1" applyAlignment="1">
      <alignment vertical="center"/>
    </xf>
    <xf numFmtId="181" fontId="3" fillId="33" borderId="0" xfId="0" applyNumberFormat="1" applyFont="1" applyFill="1" applyBorder="1" applyAlignment="1">
      <alignment horizontal="right" vertical="center"/>
    </xf>
    <xf numFmtId="179" fontId="2" fillId="33" borderId="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179" fontId="6" fillId="33" borderId="0" xfId="0" applyNumberFormat="1" applyFont="1" applyFill="1" applyBorder="1" applyAlignment="1">
      <alignment horizontal="right" vertical="center"/>
    </xf>
    <xf numFmtId="179" fontId="6" fillId="33" borderId="0" xfId="0" applyNumberFormat="1" applyFont="1" applyFill="1" applyAlignment="1">
      <alignment horizontal="right" vertical="center"/>
    </xf>
    <xf numFmtId="179" fontId="6" fillId="33" borderId="1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vertical="center"/>
    </xf>
    <xf numFmtId="179" fontId="7" fillId="33" borderId="0" xfId="0" applyNumberFormat="1" applyFont="1" applyFill="1" applyBorder="1" applyAlignment="1">
      <alignment horizontal="right" vertical="center"/>
    </xf>
    <xf numFmtId="179" fontId="6" fillId="33" borderId="11" xfId="0" applyNumberFormat="1" applyFont="1" applyFill="1" applyBorder="1" applyAlignment="1">
      <alignment horizontal="right" vertical="center"/>
    </xf>
    <xf numFmtId="179" fontId="49" fillId="33" borderId="0" xfId="0" applyNumberFormat="1" applyFont="1" applyFill="1" applyBorder="1" applyAlignment="1">
      <alignment horizontal="right" vertical="center"/>
    </xf>
    <xf numFmtId="179" fontId="50" fillId="0" borderId="0" xfId="0" applyNumberFormat="1" applyFont="1" applyFill="1" applyBorder="1" applyAlignment="1">
      <alignment horizontal="right" vertical="center"/>
    </xf>
    <xf numFmtId="10" fontId="3" fillId="33" borderId="0" xfId="60" applyNumberFormat="1" applyFont="1" applyFill="1" applyBorder="1" applyAlignment="1">
      <alignment horizontal="right" vertical="center"/>
    </xf>
    <xf numFmtId="10" fontId="3" fillId="0" borderId="0" xfId="6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179" fontId="3" fillId="0" borderId="0" xfId="42" applyNumberFormat="1" applyFont="1" applyFill="1" applyAlignment="1">
      <alignment horizontal="center" vertical="center"/>
    </xf>
    <xf numFmtId="179" fontId="3" fillId="0" borderId="0" xfId="42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10" xfId="42" applyNumberFormat="1" applyFont="1" applyFill="1" applyBorder="1" applyAlignment="1">
      <alignment horizontal="right" vertical="center"/>
    </xf>
    <xf numFmtId="179" fontId="3" fillId="0" borderId="0" xfId="42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9" fontId="3" fillId="33" borderId="0" xfId="42" applyNumberFormat="1" applyFont="1" applyFill="1" applyAlignment="1">
      <alignment vertical="center"/>
    </xf>
    <xf numFmtId="179" fontId="3" fillId="33" borderId="0" xfId="0" applyNumberFormat="1" applyFont="1" applyFill="1" applyAlignment="1">
      <alignment vertical="center"/>
    </xf>
    <xf numFmtId="179" fontId="3" fillId="33" borderId="10" xfId="0" applyNumberFormat="1" applyFont="1" applyFill="1" applyBorder="1" applyAlignment="1">
      <alignment vertical="center"/>
    </xf>
    <xf numFmtId="179" fontId="3" fillId="33" borderId="10" xfId="42" applyNumberFormat="1" applyFont="1" applyFill="1" applyBorder="1" applyAlignment="1">
      <alignment horizontal="right" vertical="center"/>
    </xf>
    <xf numFmtId="179" fontId="3" fillId="33" borderId="0" xfId="42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left" vertical="center" shrinkToFit="1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L150"/>
  <sheetViews>
    <sheetView zoomScaleSheetLayoutView="130" workbookViewId="0" topLeftCell="A1">
      <selection activeCell="C4" sqref="C4"/>
    </sheetView>
  </sheetViews>
  <sheetFormatPr defaultColWidth="9.140625" defaultRowHeight="15.75" customHeight="1"/>
  <cols>
    <col min="1" max="2" width="1.1484375" style="3" customWidth="1"/>
    <col min="3" max="3" width="35.8515625" style="3" customWidth="1"/>
    <col min="4" max="4" width="6.7109375" style="2" customWidth="1"/>
    <col min="5" max="5" width="0.71875" style="3" customWidth="1"/>
    <col min="6" max="6" width="14.28125" style="4" customWidth="1"/>
    <col min="7" max="7" width="0.71875" style="3" customWidth="1"/>
    <col min="8" max="8" width="11.7109375" style="4" customWidth="1"/>
    <col min="9" max="9" width="0.71875" style="2" customWidth="1"/>
    <col min="10" max="10" width="14.28125" style="4" customWidth="1"/>
    <col min="11" max="11" width="0.71875" style="3" customWidth="1"/>
    <col min="12" max="12" width="11.7109375" style="4" customWidth="1"/>
    <col min="13" max="16384" width="9.140625" style="6" customWidth="1"/>
  </cols>
  <sheetData>
    <row r="1" spans="1:12" ht="21.75" customHeight="1">
      <c r="A1" s="1" t="s">
        <v>0</v>
      </c>
      <c r="B1" s="1"/>
      <c r="C1" s="1"/>
      <c r="L1" s="5"/>
    </row>
    <row r="2" spans="1:3" ht="21.75" customHeight="1">
      <c r="A2" s="1" t="s">
        <v>1</v>
      </c>
      <c r="B2" s="1"/>
      <c r="C2" s="1"/>
    </row>
    <row r="3" spans="1:12" ht="21.75" customHeight="1">
      <c r="A3" s="7" t="s">
        <v>231</v>
      </c>
      <c r="B3" s="7"/>
      <c r="C3" s="7"/>
      <c r="D3" s="8"/>
      <c r="E3" s="9"/>
      <c r="F3" s="10"/>
      <c r="G3" s="9"/>
      <c r="H3" s="10"/>
      <c r="I3" s="8"/>
      <c r="J3" s="10"/>
      <c r="K3" s="9"/>
      <c r="L3" s="10"/>
    </row>
    <row r="4" ht="18.75" customHeight="1"/>
    <row r="5" spans="1:12" ht="18.75" customHeight="1">
      <c r="A5" s="6"/>
      <c r="D5" s="11"/>
      <c r="E5" s="1"/>
      <c r="F5" s="10"/>
      <c r="G5" s="12"/>
      <c r="H5" s="13" t="s">
        <v>2</v>
      </c>
      <c r="I5" s="14"/>
      <c r="J5" s="10"/>
      <c r="K5" s="12"/>
      <c r="L5" s="13" t="s">
        <v>140</v>
      </c>
    </row>
    <row r="6" spans="1:12" ht="18.75" customHeight="1">
      <c r="A6" s="6"/>
      <c r="D6" s="11"/>
      <c r="E6" s="1"/>
      <c r="F6" s="15" t="s">
        <v>3</v>
      </c>
      <c r="G6" s="1"/>
      <c r="H6" s="15" t="s">
        <v>4</v>
      </c>
      <c r="I6" s="16"/>
      <c r="J6" s="15" t="s">
        <v>3</v>
      </c>
      <c r="K6" s="1"/>
      <c r="L6" s="15" t="s">
        <v>4</v>
      </c>
    </row>
    <row r="7" spans="5:12" ht="18.75" customHeight="1">
      <c r="E7" s="1"/>
      <c r="F7" s="15" t="s">
        <v>232</v>
      </c>
      <c r="G7" s="1"/>
      <c r="H7" s="15" t="s">
        <v>5</v>
      </c>
      <c r="I7" s="16"/>
      <c r="J7" s="15" t="s">
        <v>232</v>
      </c>
      <c r="K7" s="1"/>
      <c r="L7" s="15" t="s">
        <v>5</v>
      </c>
    </row>
    <row r="8" spans="5:12" ht="18.75" customHeight="1">
      <c r="E8" s="1"/>
      <c r="F8" s="15" t="s">
        <v>180</v>
      </c>
      <c r="G8" s="1"/>
      <c r="H8" s="15" t="s">
        <v>151</v>
      </c>
      <c r="I8" s="16"/>
      <c r="J8" s="15" t="s">
        <v>180</v>
      </c>
      <c r="K8" s="1"/>
      <c r="L8" s="15" t="s">
        <v>151</v>
      </c>
    </row>
    <row r="9" spans="4:12" ht="18.75" customHeight="1">
      <c r="D9" s="17" t="s">
        <v>6</v>
      </c>
      <c r="E9" s="1"/>
      <c r="F9" s="13" t="s">
        <v>7</v>
      </c>
      <c r="G9" s="1"/>
      <c r="H9" s="13" t="s">
        <v>7</v>
      </c>
      <c r="I9" s="16"/>
      <c r="J9" s="13" t="s">
        <v>7</v>
      </c>
      <c r="K9" s="1"/>
      <c r="L9" s="13" t="s">
        <v>7</v>
      </c>
    </row>
    <row r="10" spans="4:12" ht="6" customHeight="1">
      <c r="D10" s="6"/>
      <c r="E10" s="1"/>
      <c r="F10" s="91"/>
      <c r="G10" s="6"/>
      <c r="H10" s="6"/>
      <c r="I10" s="6"/>
      <c r="J10" s="91"/>
      <c r="K10" s="6"/>
      <c r="L10" s="6"/>
    </row>
    <row r="11" spans="1:10" ht="18.75" customHeight="1">
      <c r="A11" s="1" t="s">
        <v>8</v>
      </c>
      <c r="F11" s="92"/>
      <c r="J11" s="92"/>
    </row>
    <row r="12" spans="1:10" ht="6" customHeight="1">
      <c r="A12" s="1"/>
      <c r="F12" s="92"/>
      <c r="J12" s="92"/>
    </row>
    <row r="13" spans="1:11" ht="18.75" customHeight="1">
      <c r="A13" s="1" t="s">
        <v>9</v>
      </c>
      <c r="F13" s="92"/>
      <c r="G13" s="18"/>
      <c r="I13" s="19"/>
      <c r="J13" s="92"/>
      <c r="K13" s="18"/>
    </row>
    <row r="14" spans="1:11" ht="6" customHeight="1">
      <c r="A14" s="1"/>
      <c r="F14" s="92"/>
      <c r="G14" s="18"/>
      <c r="I14" s="19"/>
      <c r="J14" s="92"/>
      <c r="K14" s="18"/>
    </row>
    <row r="15" spans="1:12" ht="18" customHeight="1">
      <c r="A15" s="3" t="s">
        <v>10</v>
      </c>
      <c r="F15" s="93">
        <v>4137404</v>
      </c>
      <c r="G15" s="21"/>
      <c r="H15" s="6">
        <v>5478570</v>
      </c>
      <c r="I15" s="20"/>
      <c r="J15" s="93">
        <v>591509</v>
      </c>
      <c r="K15" s="20"/>
      <c r="L15" s="6">
        <v>544675</v>
      </c>
    </row>
    <row r="16" spans="1:12" ht="18" customHeight="1">
      <c r="A16" s="3" t="s">
        <v>11</v>
      </c>
      <c r="D16" s="2">
        <v>6</v>
      </c>
      <c r="F16" s="93">
        <v>20378</v>
      </c>
      <c r="G16" s="21"/>
      <c r="H16" s="22">
        <v>43993</v>
      </c>
      <c r="I16" s="23"/>
      <c r="J16" s="96">
        <v>0</v>
      </c>
      <c r="K16" s="23"/>
      <c r="L16" s="24">
        <v>0</v>
      </c>
    </row>
    <row r="17" spans="1:12" ht="18" customHeight="1">
      <c r="A17" s="3" t="s">
        <v>217</v>
      </c>
      <c r="D17" s="2">
        <v>7</v>
      </c>
      <c r="F17" s="93">
        <v>2424747</v>
      </c>
      <c r="G17" s="18"/>
      <c r="H17" s="6">
        <v>1650850</v>
      </c>
      <c r="I17" s="20"/>
      <c r="J17" s="93">
        <v>310728</v>
      </c>
      <c r="K17" s="20"/>
      <c r="L17" s="6">
        <v>190696</v>
      </c>
    </row>
    <row r="18" spans="1:12" ht="18" customHeight="1">
      <c r="A18" s="3" t="s">
        <v>12</v>
      </c>
      <c r="E18" s="6"/>
      <c r="F18" s="93">
        <v>652987</v>
      </c>
      <c r="G18" s="18"/>
      <c r="H18" s="6">
        <v>644064</v>
      </c>
      <c r="I18" s="20"/>
      <c r="J18" s="93">
        <v>354815</v>
      </c>
      <c r="K18" s="20"/>
      <c r="L18" s="6">
        <v>313275</v>
      </c>
    </row>
    <row r="19" spans="1:12" ht="18" customHeight="1">
      <c r="A19" s="3" t="s">
        <v>196</v>
      </c>
      <c r="F19" s="93">
        <v>3193</v>
      </c>
      <c r="G19" s="18"/>
      <c r="H19" s="6">
        <v>2693</v>
      </c>
      <c r="I19" s="6"/>
      <c r="J19" s="91">
        <v>11987143</v>
      </c>
      <c r="K19" s="6"/>
      <c r="L19" s="6">
        <v>2234143</v>
      </c>
    </row>
    <row r="20" spans="1:12" ht="18" customHeight="1">
      <c r="A20" s="3" t="s">
        <v>13</v>
      </c>
      <c r="F20" s="94">
        <v>478470</v>
      </c>
      <c r="G20" s="18"/>
      <c r="H20" s="25">
        <v>329962</v>
      </c>
      <c r="I20" s="20"/>
      <c r="J20" s="94">
        <v>172034</v>
      </c>
      <c r="K20" s="20"/>
      <c r="L20" s="25">
        <v>127115</v>
      </c>
    </row>
    <row r="21" spans="6:11" ht="6" customHeight="1">
      <c r="F21" s="92"/>
      <c r="G21" s="18"/>
      <c r="I21" s="19"/>
      <c r="J21" s="92"/>
      <c r="K21" s="18"/>
    </row>
    <row r="22" spans="1:12" ht="18.75" customHeight="1">
      <c r="A22" s="1" t="s">
        <v>14</v>
      </c>
      <c r="F22" s="94">
        <f>SUM(F15:F20)</f>
        <v>7717179</v>
      </c>
      <c r="G22" s="18"/>
      <c r="H22" s="10">
        <f>SUM(H15:H20)</f>
        <v>8150132</v>
      </c>
      <c r="I22" s="19"/>
      <c r="J22" s="94">
        <f>SUM(J15:J20)</f>
        <v>13416229</v>
      </c>
      <c r="K22" s="18"/>
      <c r="L22" s="10">
        <f>SUM(L15:L20)</f>
        <v>3409904</v>
      </c>
    </row>
    <row r="23" spans="6:11" ht="18.75" customHeight="1">
      <c r="F23" s="92"/>
      <c r="G23" s="18"/>
      <c r="I23" s="19"/>
      <c r="J23" s="92"/>
      <c r="K23" s="18"/>
    </row>
    <row r="24" spans="1:11" ht="18.75" customHeight="1">
      <c r="A24" s="1" t="s">
        <v>15</v>
      </c>
      <c r="F24" s="92"/>
      <c r="G24" s="18"/>
      <c r="I24" s="19"/>
      <c r="J24" s="92"/>
      <c r="K24" s="18"/>
    </row>
    <row r="25" spans="6:11" ht="6" customHeight="1">
      <c r="F25" s="92"/>
      <c r="G25" s="18"/>
      <c r="I25" s="19"/>
      <c r="J25" s="92"/>
      <c r="K25" s="18"/>
    </row>
    <row r="26" spans="1:12" ht="18" customHeight="1">
      <c r="A26" s="3" t="s">
        <v>11</v>
      </c>
      <c r="D26" s="2">
        <v>6</v>
      </c>
      <c r="F26" s="92">
        <v>130534</v>
      </c>
      <c r="G26" s="18"/>
      <c r="H26" s="26">
        <v>129701</v>
      </c>
      <c r="I26" s="19"/>
      <c r="J26" s="92">
        <v>100782</v>
      </c>
      <c r="K26" s="18"/>
      <c r="L26" s="26">
        <v>100771</v>
      </c>
    </row>
    <row r="27" spans="1:12" ht="18" customHeight="1">
      <c r="A27" s="3" t="s">
        <v>182</v>
      </c>
      <c r="D27" s="27">
        <v>8.1</v>
      </c>
      <c r="F27" s="92">
        <v>0</v>
      </c>
      <c r="G27" s="18"/>
      <c r="H27" s="26">
        <v>34531</v>
      </c>
      <c r="I27" s="19"/>
      <c r="J27" s="92">
        <v>0</v>
      </c>
      <c r="K27" s="18"/>
      <c r="L27" s="26">
        <v>34531</v>
      </c>
    </row>
    <row r="28" spans="1:12" ht="18" customHeight="1">
      <c r="A28" s="3" t="s">
        <v>245</v>
      </c>
      <c r="D28" s="27">
        <v>8.1</v>
      </c>
      <c r="F28" s="92">
        <v>0</v>
      </c>
      <c r="G28" s="18"/>
      <c r="H28" s="24">
        <v>0</v>
      </c>
      <c r="I28" s="19"/>
      <c r="J28" s="92">
        <v>588350</v>
      </c>
      <c r="K28" s="18"/>
      <c r="L28" s="24">
        <v>0</v>
      </c>
    </row>
    <row r="29" spans="1:12" ht="18" customHeight="1">
      <c r="A29" s="3" t="s">
        <v>16</v>
      </c>
      <c r="D29" s="2">
        <v>8</v>
      </c>
      <c r="F29" s="92">
        <v>0</v>
      </c>
      <c r="G29" s="18"/>
      <c r="H29" s="24">
        <v>0</v>
      </c>
      <c r="I29" s="19"/>
      <c r="J29" s="92">
        <v>22969078</v>
      </c>
      <c r="K29" s="18"/>
      <c r="L29" s="26">
        <v>22538019</v>
      </c>
    </row>
    <row r="30" spans="1:12" ht="18" customHeight="1">
      <c r="A30" s="3" t="s">
        <v>247</v>
      </c>
      <c r="D30" s="2">
        <v>8</v>
      </c>
      <c r="F30" s="92">
        <v>49186</v>
      </c>
      <c r="G30" s="18"/>
      <c r="H30" s="24">
        <v>0</v>
      </c>
      <c r="I30" s="19"/>
      <c r="J30" s="92">
        <v>0</v>
      </c>
      <c r="K30" s="18"/>
      <c r="L30" s="24">
        <v>0</v>
      </c>
    </row>
    <row r="31" spans="1:12" ht="18" customHeight="1">
      <c r="A31" s="3" t="s">
        <v>153</v>
      </c>
      <c r="D31" s="2">
        <v>8</v>
      </c>
      <c r="F31" s="92">
        <v>31119</v>
      </c>
      <c r="G31" s="18"/>
      <c r="H31" s="24">
        <v>0</v>
      </c>
      <c r="I31" s="19"/>
      <c r="J31" s="92">
        <v>43285</v>
      </c>
      <c r="K31" s="18"/>
      <c r="L31" s="26">
        <v>8754</v>
      </c>
    </row>
    <row r="32" spans="1:12" ht="18" customHeight="1">
      <c r="A32" s="3" t="s">
        <v>205</v>
      </c>
      <c r="D32" s="27"/>
      <c r="F32" s="92">
        <v>4846</v>
      </c>
      <c r="G32" s="18"/>
      <c r="H32" s="26">
        <v>4846</v>
      </c>
      <c r="I32" s="19"/>
      <c r="J32" s="92">
        <v>0</v>
      </c>
      <c r="K32" s="18"/>
      <c r="L32" s="24">
        <v>0</v>
      </c>
    </row>
    <row r="33" spans="1:12" ht="18" customHeight="1">
      <c r="A33" s="3" t="s">
        <v>150</v>
      </c>
      <c r="F33" s="92">
        <v>70354</v>
      </c>
      <c r="G33" s="18"/>
      <c r="H33" s="26">
        <v>32605</v>
      </c>
      <c r="I33" s="19"/>
      <c r="J33" s="92">
        <v>1034090</v>
      </c>
      <c r="K33" s="18"/>
      <c r="L33" s="26">
        <v>1034895</v>
      </c>
    </row>
    <row r="34" spans="1:12" ht="18" customHeight="1">
      <c r="A34" s="3" t="s">
        <v>17</v>
      </c>
      <c r="D34" s="2">
        <v>9</v>
      </c>
      <c r="F34" s="93">
        <v>51178535</v>
      </c>
      <c r="G34" s="18"/>
      <c r="H34" s="26">
        <v>47587212</v>
      </c>
      <c r="I34" s="20"/>
      <c r="J34" s="93">
        <v>402752</v>
      </c>
      <c r="K34" s="20"/>
      <c r="L34" s="26">
        <v>422988</v>
      </c>
    </row>
    <row r="35" spans="1:12" ht="18" customHeight="1">
      <c r="A35" s="3" t="s">
        <v>154</v>
      </c>
      <c r="F35" s="93">
        <v>880039</v>
      </c>
      <c r="G35" s="18"/>
      <c r="H35" s="26">
        <v>936524</v>
      </c>
      <c r="I35" s="20"/>
      <c r="J35" s="97">
        <v>0</v>
      </c>
      <c r="K35" s="20"/>
      <c r="L35" s="24">
        <v>0</v>
      </c>
    </row>
    <row r="36" spans="1:12" ht="18" customHeight="1">
      <c r="A36" s="3" t="s">
        <v>18</v>
      </c>
      <c r="D36" s="2">
        <v>9</v>
      </c>
      <c r="F36" s="93">
        <v>2851417</v>
      </c>
      <c r="G36" s="18"/>
      <c r="H36" s="26">
        <v>1941127</v>
      </c>
      <c r="I36" s="20"/>
      <c r="J36" s="93">
        <v>10699</v>
      </c>
      <c r="K36" s="20"/>
      <c r="L36" s="26">
        <v>10707</v>
      </c>
    </row>
    <row r="37" spans="1:12" ht="18" customHeight="1">
      <c r="A37" s="3" t="s">
        <v>19</v>
      </c>
      <c r="F37" s="93">
        <v>65473</v>
      </c>
      <c r="G37" s="18"/>
      <c r="H37" s="26">
        <v>64707</v>
      </c>
      <c r="I37" s="20"/>
      <c r="J37" s="93">
        <v>7738</v>
      </c>
      <c r="K37" s="20"/>
      <c r="L37" s="26">
        <v>8602</v>
      </c>
    </row>
    <row r="38" spans="1:12" ht="18" customHeight="1">
      <c r="A38" s="3" t="s">
        <v>218</v>
      </c>
      <c r="F38" s="94">
        <v>491343</v>
      </c>
      <c r="G38" s="18"/>
      <c r="H38" s="28">
        <v>326208</v>
      </c>
      <c r="I38" s="20"/>
      <c r="J38" s="94">
        <v>45414</v>
      </c>
      <c r="K38" s="20"/>
      <c r="L38" s="28">
        <v>21289</v>
      </c>
    </row>
    <row r="39" spans="6:11" ht="6" customHeight="1">
      <c r="F39" s="92"/>
      <c r="G39" s="18"/>
      <c r="I39" s="19"/>
      <c r="J39" s="92"/>
      <c r="K39" s="18"/>
    </row>
    <row r="40" spans="1:12" ht="18.75" customHeight="1">
      <c r="A40" s="1" t="s">
        <v>20</v>
      </c>
      <c r="B40" s="6"/>
      <c r="F40" s="94">
        <f>SUM(F26:F38)</f>
        <v>55752846</v>
      </c>
      <c r="G40" s="18"/>
      <c r="H40" s="10">
        <f>SUM(H26:H38)</f>
        <v>51057461</v>
      </c>
      <c r="I40" s="19"/>
      <c r="J40" s="94">
        <f>SUM(J26:J38)</f>
        <v>25202188</v>
      </c>
      <c r="K40" s="18"/>
      <c r="L40" s="10">
        <f>SUM(L26:L38)</f>
        <v>24180556</v>
      </c>
    </row>
    <row r="41" spans="6:11" ht="6" customHeight="1">
      <c r="F41" s="92"/>
      <c r="G41" s="18"/>
      <c r="I41" s="19"/>
      <c r="J41" s="92"/>
      <c r="K41" s="18"/>
    </row>
    <row r="42" spans="1:12" ht="18.75" customHeight="1" thickBot="1">
      <c r="A42" s="1" t="s">
        <v>21</v>
      </c>
      <c r="F42" s="95">
        <f>SUM(F40,F22)</f>
        <v>63470025</v>
      </c>
      <c r="G42" s="18"/>
      <c r="H42" s="29">
        <f>SUM(H40,H22)</f>
        <v>59207593</v>
      </c>
      <c r="I42" s="19"/>
      <c r="J42" s="95">
        <f>SUM(J40,J22)</f>
        <v>38618417</v>
      </c>
      <c r="K42" s="18"/>
      <c r="L42" s="29">
        <f>SUM(L40,L22)</f>
        <v>27590460</v>
      </c>
    </row>
    <row r="43" spans="1:11" ht="18.75" customHeight="1" thickTop="1">
      <c r="A43" s="1"/>
      <c r="G43" s="18"/>
      <c r="I43" s="19"/>
      <c r="K43" s="18"/>
    </row>
    <row r="44" spans="1:11" ht="18.75" customHeight="1">
      <c r="A44" s="1"/>
      <c r="G44" s="18"/>
      <c r="I44" s="19"/>
      <c r="K44" s="18"/>
    </row>
    <row r="45" spans="1:11" ht="27.75" customHeight="1">
      <c r="A45" s="1"/>
      <c r="G45" s="18"/>
      <c r="I45" s="19"/>
      <c r="K45" s="18"/>
    </row>
    <row r="46" spans="1:11" ht="18.75" customHeight="1">
      <c r="A46" s="3" t="s">
        <v>22</v>
      </c>
      <c r="G46" s="18"/>
      <c r="I46" s="19"/>
      <c r="K46" s="18"/>
    </row>
    <row r="47" spans="7:11" ht="18.75" customHeight="1">
      <c r="G47" s="18"/>
      <c r="I47" s="19"/>
      <c r="K47" s="18"/>
    </row>
    <row r="48" spans="7:11" ht="18.75" customHeight="1">
      <c r="G48" s="18"/>
      <c r="I48" s="19"/>
      <c r="K48" s="18"/>
    </row>
    <row r="49" spans="7:11" ht="15.75" customHeight="1">
      <c r="G49" s="18"/>
      <c r="I49" s="19"/>
      <c r="K49" s="18"/>
    </row>
    <row r="50" spans="1:11" ht="19.5" customHeight="1">
      <c r="A50" s="1"/>
      <c r="G50" s="18"/>
      <c r="I50" s="19"/>
      <c r="K50" s="18"/>
    </row>
    <row r="51" spans="1:12" ht="21.75" customHeight="1">
      <c r="A51" s="137" t="s">
        <v>260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</row>
    <row r="52" spans="1:12" ht="21.75" customHeight="1">
      <c r="A52" s="1" t="s">
        <v>0</v>
      </c>
      <c r="B52" s="1"/>
      <c r="C52" s="1"/>
      <c r="G52" s="18"/>
      <c r="I52" s="19"/>
      <c r="K52" s="18"/>
      <c r="L52" s="5"/>
    </row>
    <row r="53" spans="1:11" ht="21.75" customHeight="1">
      <c r="A53" s="1" t="s">
        <v>1</v>
      </c>
      <c r="B53" s="1"/>
      <c r="C53" s="1"/>
      <c r="G53" s="18"/>
      <c r="I53" s="19"/>
      <c r="K53" s="18"/>
    </row>
    <row r="54" spans="1:12" ht="21.75" customHeight="1">
      <c r="A54" s="7" t="str">
        <f>+A3</f>
        <v>ณ วันที่ 30 มิถุนายน พ.ศ. 2562</v>
      </c>
      <c r="B54" s="7"/>
      <c r="C54" s="7"/>
      <c r="D54" s="8"/>
      <c r="E54" s="9"/>
      <c r="F54" s="10"/>
      <c r="G54" s="30"/>
      <c r="H54" s="10"/>
      <c r="I54" s="31"/>
      <c r="J54" s="10"/>
      <c r="K54" s="30"/>
      <c r="L54" s="10"/>
    </row>
    <row r="55" spans="7:11" ht="18.75" customHeight="1">
      <c r="G55" s="18"/>
      <c r="I55" s="19"/>
      <c r="K55" s="18"/>
    </row>
    <row r="56" spans="1:12" ht="18.75" customHeight="1">
      <c r="A56" s="6"/>
      <c r="D56" s="11"/>
      <c r="E56" s="1"/>
      <c r="F56" s="10"/>
      <c r="G56" s="12"/>
      <c r="H56" s="13" t="s">
        <v>2</v>
      </c>
      <c r="I56" s="14"/>
      <c r="J56" s="10"/>
      <c r="K56" s="12"/>
      <c r="L56" s="13" t="s">
        <v>140</v>
      </c>
    </row>
    <row r="57" spans="4:12" ht="18.75" customHeight="1">
      <c r="D57" s="11"/>
      <c r="E57" s="1"/>
      <c r="F57" s="15" t="s">
        <v>3</v>
      </c>
      <c r="G57" s="1"/>
      <c r="H57" s="15" t="s">
        <v>4</v>
      </c>
      <c r="I57" s="16"/>
      <c r="J57" s="15" t="s">
        <v>3</v>
      </c>
      <c r="K57" s="1"/>
      <c r="L57" s="15" t="s">
        <v>4</v>
      </c>
    </row>
    <row r="58" spans="5:12" ht="18.75" customHeight="1">
      <c r="E58" s="1"/>
      <c r="F58" s="15" t="s">
        <v>232</v>
      </c>
      <c r="G58" s="1"/>
      <c r="H58" s="15" t="s">
        <v>5</v>
      </c>
      <c r="I58" s="16"/>
      <c r="J58" s="15" t="s">
        <v>232</v>
      </c>
      <c r="K58" s="1"/>
      <c r="L58" s="15" t="s">
        <v>5</v>
      </c>
    </row>
    <row r="59" spans="5:12" ht="18.75" customHeight="1">
      <c r="E59" s="1"/>
      <c r="F59" s="15" t="s">
        <v>180</v>
      </c>
      <c r="G59" s="1"/>
      <c r="H59" s="15" t="s">
        <v>151</v>
      </c>
      <c r="I59" s="16"/>
      <c r="J59" s="15" t="s">
        <v>180</v>
      </c>
      <c r="K59" s="1"/>
      <c r="L59" s="15" t="s">
        <v>151</v>
      </c>
    </row>
    <row r="60" spans="4:12" ht="18.75" customHeight="1">
      <c r="D60" s="17" t="s">
        <v>6</v>
      </c>
      <c r="E60" s="1"/>
      <c r="F60" s="13" t="s">
        <v>7</v>
      </c>
      <c r="G60" s="1"/>
      <c r="H60" s="13" t="s">
        <v>7</v>
      </c>
      <c r="I60" s="16"/>
      <c r="J60" s="13" t="s">
        <v>7</v>
      </c>
      <c r="K60" s="1"/>
      <c r="L60" s="13" t="s">
        <v>7</v>
      </c>
    </row>
    <row r="61" spans="1:11" ht="6" customHeight="1">
      <c r="A61" s="1"/>
      <c r="F61" s="92"/>
      <c r="G61" s="18"/>
      <c r="I61" s="19"/>
      <c r="J61" s="92"/>
      <c r="K61" s="18"/>
    </row>
    <row r="62" spans="1:11" ht="18.75" customHeight="1">
      <c r="A62" s="1" t="s">
        <v>23</v>
      </c>
      <c r="F62" s="92"/>
      <c r="G62" s="18"/>
      <c r="I62" s="19"/>
      <c r="J62" s="92"/>
      <c r="K62" s="18"/>
    </row>
    <row r="63" spans="1:11" ht="6" customHeight="1">
      <c r="A63" s="1"/>
      <c r="F63" s="92"/>
      <c r="G63" s="18"/>
      <c r="I63" s="19"/>
      <c r="J63" s="92"/>
      <c r="K63" s="18"/>
    </row>
    <row r="64" spans="1:11" ht="18.75" customHeight="1">
      <c r="A64" s="1" t="s">
        <v>24</v>
      </c>
      <c r="F64" s="92"/>
      <c r="G64" s="18"/>
      <c r="I64" s="19"/>
      <c r="J64" s="92"/>
      <c r="K64" s="18"/>
    </row>
    <row r="65" spans="1:11" ht="6" customHeight="1">
      <c r="A65" s="1"/>
      <c r="F65" s="92"/>
      <c r="G65" s="18"/>
      <c r="I65" s="19"/>
      <c r="J65" s="92"/>
      <c r="K65" s="18"/>
    </row>
    <row r="66" spans="1:12" ht="18" customHeight="1">
      <c r="A66" s="3" t="s">
        <v>25</v>
      </c>
      <c r="D66" s="2">
        <v>10</v>
      </c>
      <c r="F66" s="92">
        <v>4724188</v>
      </c>
      <c r="G66" s="21"/>
      <c r="H66" s="26">
        <v>1817015</v>
      </c>
      <c r="I66" s="20"/>
      <c r="J66" s="93">
        <v>4703563</v>
      </c>
      <c r="K66" s="20"/>
      <c r="L66" s="26">
        <v>1814603</v>
      </c>
    </row>
    <row r="67" spans="1:12" ht="18" customHeight="1">
      <c r="A67" s="3" t="s">
        <v>26</v>
      </c>
      <c r="F67" s="92">
        <v>276912</v>
      </c>
      <c r="G67" s="21"/>
      <c r="H67" s="26">
        <v>150180</v>
      </c>
      <c r="I67" s="20"/>
      <c r="J67" s="93">
        <v>206044</v>
      </c>
      <c r="K67" s="20"/>
      <c r="L67" s="26">
        <v>71820</v>
      </c>
    </row>
    <row r="68" spans="1:12" ht="18" customHeight="1">
      <c r="A68" s="3" t="s">
        <v>27</v>
      </c>
      <c r="F68" s="92">
        <v>772342</v>
      </c>
      <c r="G68" s="21"/>
      <c r="H68" s="26">
        <v>460549</v>
      </c>
      <c r="I68" s="20"/>
      <c r="J68" s="93">
        <v>264665</v>
      </c>
      <c r="K68" s="20"/>
      <c r="L68" s="26">
        <v>143096</v>
      </c>
    </row>
    <row r="69" spans="1:12" ht="18" customHeight="1">
      <c r="A69" s="3" t="s">
        <v>28</v>
      </c>
      <c r="F69" s="92">
        <v>2703183</v>
      </c>
      <c r="G69" s="21"/>
      <c r="H69" s="26">
        <v>8781473</v>
      </c>
      <c r="I69" s="20"/>
      <c r="J69" s="93">
        <v>0</v>
      </c>
      <c r="K69" s="20"/>
      <c r="L69" s="24">
        <v>0</v>
      </c>
    </row>
    <row r="70" spans="1:12" ht="18" customHeight="1">
      <c r="A70" s="3" t="s">
        <v>32</v>
      </c>
      <c r="D70" s="27">
        <v>16.5</v>
      </c>
      <c r="F70" s="92">
        <v>0</v>
      </c>
      <c r="G70" s="21"/>
      <c r="H70" s="24">
        <v>0</v>
      </c>
      <c r="I70" s="20"/>
      <c r="J70" s="93">
        <v>2536710</v>
      </c>
      <c r="K70" s="20"/>
      <c r="L70" s="26">
        <v>494000</v>
      </c>
    </row>
    <row r="71" spans="1:12" ht="18" customHeight="1">
      <c r="A71" s="3" t="s">
        <v>29</v>
      </c>
      <c r="F71" s="92"/>
      <c r="G71" s="21"/>
      <c r="H71" s="26"/>
      <c r="I71" s="20"/>
      <c r="J71" s="93"/>
      <c r="K71" s="20"/>
      <c r="L71" s="26"/>
    </row>
    <row r="72" spans="2:12" ht="18" customHeight="1">
      <c r="B72" s="3" t="s">
        <v>30</v>
      </c>
      <c r="C72" s="6"/>
      <c r="D72" s="2">
        <v>11</v>
      </c>
      <c r="F72" s="92">
        <v>91455</v>
      </c>
      <c r="G72" s="21"/>
      <c r="H72" s="26">
        <v>264048</v>
      </c>
      <c r="I72" s="20"/>
      <c r="J72" s="93">
        <v>0</v>
      </c>
      <c r="K72" s="20"/>
      <c r="L72" s="24">
        <v>0</v>
      </c>
    </row>
    <row r="73" spans="1:12" ht="18" customHeight="1">
      <c r="A73" s="3" t="s">
        <v>31</v>
      </c>
      <c r="F73" s="92"/>
      <c r="G73" s="21"/>
      <c r="H73" s="26"/>
      <c r="I73" s="20"/>
      <c r="J73" s="93"/>
      <c r="K73" s="20"/>
      <c r="L73" s="26"/>
    </row>
    <row r="74" spans="1:12" ht="18" customHeight="1">
      <c r="A74" s="6"/>
      <c r="B74" s="3" t="s">
        <v>30</v>
      </c>
      <c r="C74" s="6"/>
      <c r="F74" s="92">
        <v>4549</v>
      </c>
      <c r="G74" s="21"/>
      <c r="H74" s="26">
        <v>622</v>
      </c>
      <c r="I74" s="20"/>
      <c r="J74" s="93">
        <v>0</v>
      </c>
      <c r="K74" s="20"/>
      <c r="L74" s="24">
        <v>0</v>
      </c>
    </row>
    <row r="75" spans="1:12" ht="18" customHeight="1">
      <c r="A75" s="6" t="s">
        <v>183</v>
      </c>
      <c r="C75" s="6"/>
      <c r="D75" s="2">
        <v>12</v>
      </c>
      <c r="F75" s="92">
        <v>999976</v>
      </c>
      <c r="G75" s="21"/>
      <c r="H75" s="26">
        <v>999778</v>
      </c>
      <c r="I75" s="20"/>
      <c r="J75" s="93">
        <v>999976</v>
      </c>
      <c r="K75" s="20"/>
      <c r="L75" s="26">
        <v>999778</v>
      </c>
    </row>
    <row r="76" spans="1:12" ht="18" customHeight="1">
      <c r="A76" s="3" t="s">
        <v>33</v>
      </c>
      <c r="F76" s="92">
        <v>12762</v>
      </c>
      <c r="G76" s="21"/>
      <c r="H76" s="26">
        <v>28648</v>
      </c>
      <c r="I76" s="20"/>
      <c r="J76" s="93">
        <v>0</v>
      </c>
      <c r="K76" s="20"/>
      <c r="L76" s="20">
        <v>0</v>
      </c>
    </row>
    <row r="77" spans="1:12" ht="18" customHeight="1">
      <c r="A77" s="3" t="s">
        <v>34</v>
      </c>
      <c r="D77" s="27"/>
      <c r="F77" s="98">
        <v>784</v>
      </c>
      <c r="G77" s="21"/>
      <c r="H77" s="28">
        <v>258</v>
      </c>
      <c r="I77" s="20"/>
      <c r="J77" s="94">
        <v>52</v>
      </c>
      <c r="K77" s="20"/>
      <c r="L77" s="10">
        <v>0</v>
      </c>
    </row>
    <row r="78" spans="1:11" ht="6" customHeight="1">
      <c r="A78" s="6"/>
      <c r="B78" s="32"/>
      <c r="F78" s="92"/>
      <c r="G78" s="21"/>
      <c r="I78" s="19"/>
      <c r="J78" s="92"/>
      <c r="K78" s="18"/>
    </row>
    <row r="79" spans="1:12" ht="18.75" customHeight="1">
      <c r="A79" s="1" t="s">
        <v>35</v>
      </c>
      <c r="B79" s="6"/>
      <c r="F79" s="94">
        <f>SUM(F66:F77)</f>
        <v>9586151</v>
      </c>
      <c r="G79" s="18"/>
      <c r="H79" s="10">
        <f>SUM(H66:H77)</f>
        <v>12502571</v>
      </c>
      <c r="I79" s="19"/>
      <c r="J79" s="94">
        <f>SUM(J66:J77)</f>
        <v>8711010</v>
      </c>
      <c r="K79" s="18"/>
      <c r="L79" s="10">
        <f>SUM(L66:L77)</f>
        <v>3523297</v>
      </c>
    </row>
    <row r="80" spans="6:11" ht="14.25" customHeight="1">
      <c r="F80" s="92"/>
      <c r="G80" s="18"/>
      <c r="I80" s="19"/>
      <c r="J80" s="92"/>
      <c r="K80" s="18"/>
    </row>
    <row r="81" spans="1:11" ht="18.75" customHeight="1">
      <c r="A81" s="1" t="s">
        <v>36</v>
      </c>
      <c r="F81" s="92"/>
      <c r="G81" s="18"/>
      <c r="I81" s="19"/>
      <c r="J81" s="92"/>
      <c r="K81" s="18"/>
    </row>
    <row r="82" spans="1:11" ht="6" customHeight="1">
      <c r="A82" s="1"/>
      <c r="F82" s="92"/>
      <c r="G82" s="18"/>
      <c r="I82" s="19"/>
      <c r="J82" s="92"/>
      <c r="K82" s="18"/>
    </row>
    <row r="83" spans="1:12" ht="18" customHeight="1">
      <c r="A83" s="3" t="s">
        <v>37</v>
      </c>
      <c r="D83" s="2">
        <v>11</v>
      </c>
      <c r="F83" s="93">
        <v>24061207</v>
      </c>
      <c r="G83" s="18"/>
      <c r="H83" s="26">
        <v>19142474</v>
      </c>
      <c r="I83" s="19"/>
      <c r="J83" s="93">
        <v>5670196</v>
      </c>
      <c r="K83" s="4"/>
      <c r="L83" s="26">
        <v>789876</v>
      </c>
    </row>
    <row r="84" spans="1:12" ht="18" customHeight="1">
      <c r="A84" s="3" t="s">
        <v>38</v>
      </c>
      <c r="D84" s="33">
        <v>12</v>
      </c>
      <c r="F84" s="93">
        <v>6997067</v>
      </c>
      <c r="G84" s="18"/>
      <c r="H84" s="26">
        <v>6996144</v>
      </c>
      <c r="I84" s="19"/>
      <c r="J84" s="93">
        <v>6997067</v>
      </c>
      <c r="K84" s="4"/>
      <c r="L84" s="26">
        <v>6996144</v>
      </c>
    </row>
    <row r="85" spans="1:12" ht="18" customHeight="1">
      <c r="A85" s="3" t="s">
        <v>34</v>
      </c>
      <c r="D85" s="33"/>
      <c r="F85" s="93">
        <v>21161</v>
      </c>
      <c r="G85" s="18"/>
      <c r="H85" s="26">
        <v>5166</v>
      </c>
      <c r="I85" s="19"/>
      <c r="J85" s="93">
        <v>0</v>
      </c>
      <c r="K85" s="4"/>
      <c r="L85" s="24">
        <v>0</v>
      </c>
    </row>
    <row r="86" spans="1:12" ht="18" customHeight="1">
      <c r="A86" s="3" t="s">
        <v>39</v>
      </c>
      <c r="D86" s="33"/>
      <c r="F86" s="93">
        <v>2398</v>
      </c>
      <c r="G86" s="18"/>
      <c r="H86" s="26">
        <v>6402</v>
      </c>
      <c r="I86" s="19"/>
      <c r="J86" s="93">
        <v>0</v>
      </c>
      <c r="K86" s="4"/>
      <c r="L86" s="24">
        <v>0</v>
      </c>
    </row>
    <row r="87" spans="1:12" ht="18" customHeight="1">
      <c r="A87" s="3" t="s">
        <v>157</v>
      </c>
      <c r="D87" s="33"/>
      <c r="F87" s="93">
        <v>183483</v>
      </c>
      <c r="G87" s="18"/>
      <c r="H87" s="20">
        <v>200531</v>
      </c>
      <c r="I87" s="19"/>
      <c r="J87" s="93">
        <v>0</v>
      </c>
      <c r="K87" s="4"/>
      <c r="L87" s="20">
        <v>0</v>
      </c>
    </row>
    <row r="88" spans="1:12" ht="18" customHeight="1">
      <c r="A88" s="3" t="s">
        <v>40</v>
      </c>
      <c r="F88" s="93">
        <v>37137</v>
      </c>
      <c r="G88" s="18"/>
      <c r="H88" s="26">
        <v>33888</v>
      </c>
      <c r="I88" s="19"/>
      <c r="J88" s="93">
        <v>33509</v>
      </c>
      <c r="K88" s="4"/>
      <c r="L88" s="26">
        <v>30913</v>
      </c>
    </row>
    <row r="89" spans="1:12" ht="18" customHeight="1">
      <c r="A89" s="3" t="s">
        <v>166</v>
      </c>
      <c r="D89" s="34"/>
      <c r="F89" s="93">
        <v>0</v>
      </c>
      <c r="G89" s="6"/>
      <c r="H89" s="24">
        <v>0</v>
      </c>
      <c r="I89" s="6"/>
      <c r="J89" s="91">
        <v>705475</v>
      </c>
      <c r="K89" s="6"/>
      <c r="L89" s="26">
        <v>546159</v>
      </c>
    </row>
    <row r="90" spans="1:12" ht="18" customHeight="1">
      <c r="A90" s="3" t="s">
        <v>41</v>
      </c>
      <c r="D90" s="33">
        <v>13</v>
      </c>
      <c r="F90" s="93">
        <v>1539778</v>
      </c>
      <c r="G90" s="6"/>
      <c r="H90" s="26">
        <v>799685</v>
      </c>
      <c r="I90" s="6"/>
      <c r="J90" s="91">
        <v>1593</v>
      </c>
      <c r="K90" s="6"/>
      <c r="L90" s="26">
        <v>1593</v>
      </c>
    </row>
    <row r="91" spans="1:12" ht="18" customHeight="1">
      <c r="A91" s="3" t="s">
        <v>158</v>
      </c>
      <c r="F91" s="94">
        <v>2841</v>
      </c>
      <c r="G91" s="18"/>
      <c r="H91" s="35">
        <v>3107</v>
      </c>
      <c r="I91" s="19"/>
      <c r="J91" s="94">
        <v>1546</v>
      </c>
      <c r="K91" s="4"/>
      <c r="L91" s="10">
        <v>1546</v>
      </c>
    </row>
    <row r="92" spans="6:11" ht="6" customHeight="1">
      <c r="F92" s="92"/>
      <c r="G92" s="18"/>
      <c r="I92" s="21"/>
      <c r="J92" s="92"/>
      <c r="K92" s="21"/>
    </row>
    <row r="93" spans="1:12" ht="18.75" customHeight="1">
      <c r="A93" s="1" t="s">
        <v>42</v>
      </c>
      <c r="B93" s="6"/>
      <c r="F93" s="94">
        <f>SUM(F83:F91)</f>
        <v>32845072</v>
      </c>
      <c r="G93" s="18"/>
      <c r="H93" s="10">
        <f>SUM(H83:H91)</f>
        <v>27187397</v>
      </c>
      <c r="I93" s="19"/>
      <c r="J93" s="94">
        <f>SUM(J83:J91)</f>
        <v>13409386</v>
      </c>
      <c r="K93" s="18"/>
      <c r="L93" s="10">
        <f>SUM(L83:L91)</f>
        <v>8366231</v>
      </c>
    </row>
    <row r="94" spans="1:11" ht="6" customHeight="1">
      <c r="A94" s="1"/>
      <c r="F94" s="92"/>
      <c r="G94" s="18"/>
      <c r="I94" s="19"/>
      <c r="J94" s="92"/>
      <c r="K94" s="18"/>
    </row>
    <row r="95" spans="1:12" ht="18.75" customHeight="1">
      <c r="A95" s="1" t="s">
        <v>43</v>
      </c>
      <c r="B95" s="1"/>
      <c r="F95" s="94">
        <f>SUM(F79,F93)</f>
        <v>42431223</v>
      </c>
      <c r="G95" s="18"/>
      <c r="H95" s="10">
        <f>SUM(H79,H93)</f>
        <v>39689968</v>
      </c>
      <c r="I95" s="19"/>
      <c r="J95" s="94">
        <f>SUM(J79,J93)</f>
        <v>22120396</v>
      </c>
      <c r="K95" s="18"/>
      <c r="L95" s="10">
        <f>SUM(L79,L93)</f>
        <v>11889528</v>
      </c>
    </row>
    <row r="96" spans="1:11" ht="18.75" customHeight="1">
      <c r="A96" s="1"/>
      <c r="B96" s="1"/>
      <c r="G96" s="18"/>
      <c r="I96" s="19"/>
      <c r="K96" s="18"/>
    </row>
    <row r="97" spans="1:11" ht="18.75" customHeight="1">
      <c r="A97" s="1"/>
      <c r="B97" s="1"/>
      <c r="G97" s="18"/>
      <c r="I97" s="19"/>
      <c r="K97" s="18"/>
    </row>
    <row r="98" spans="1:11" ht="18.75" customHeight="1">
      <c r="A98" s="1"/>
      <c r="B98" s="1"/>
      <c r="G98" s="18"/>
      <c r="I98" s="19"/>
      <c r="K98" s="18"/>
    </row>
    <row r="99" spans="1:11" ht="18.75" customHeight="1">
      <c r="A99" s="1"/>
      <c r="B99" s="1"/>
      <c r="G99" s="18"/>
      <c r="I99" s="19"/>
      <c r="K99" s="18"/>
    </row>
    <row r="100" spans="1:11" ht="18.75" customHeight="1">
      <c r="A100" s="1"/>
      <c r="B100" s="1"/>
      <c r="G100" s="18"/>
      <c r="I100" s="19"/>
      <c r="K100" s="18"/>
    </row>
    <row r="101" spans="1:11" ht="10.5" customHeight="1">
      <c r="A101" s="1"/>
      <c r="B101" s="1"/>
      <c r="G101" s="18"/>
      <c r="I101" s="19"/>
      <c r="K101" s="18"/>
    </row>
    <row r="102" spans="1:11" ht="18.75" customHeight="1">
      <c r="A102" s="1"/>
      <c r="B102" s="1"/>
      <c r="G102" s="18"/>
      <c r="I102" s="19"/>
      <c r="K102" s="18"/>
    </row>
    <row r="103" spans="1:12" ht="21.75" customHeight="1">
      <c r="A103" s="137" t="str">
        <f>A51</f>
        <v>หมายเหตุประกอบข้อมูลทางการเงินระหว่างกาลแบบย่อในหน้า 14 ถึง 41 เป็นส่วนหนึ่งของข้อมูลทางการเงินระหว่างกาลนี้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</row>
    <row r="104" spans="1:11" ht="21.75" customHeight="1">
      <c r="A104" s="1" t="s">
        <v>0</v>
      </c>
      <c r="B104" s="1"/>
      <c r="C104" s="1"/>
      <c r="G104" s="18"/>
      <c r="I104" s="19"/>
      <c r="K104" s="18"/>
    </row>
    <row r="105" spans="1:11" ht="21.75" customHeight="1">
      <c r="A105" s="1" t="s">
        <v>1</v>
      </c>
      <c r="B105" s="1"/>
      <c r="C105" s="1"/>
      <c r="G105" s="18"/>
      <c r="I105" s="19"/>
      <c r="K105" s="18"/>
    </row>
    <row r="106" spans="1:12" ht="21.75" customHeight="1">
      <c r="A106" s="7" t="str">
        <f>+A3</f>
        <v>ณ วันที่ 30 มิถุนายน พ.ศ. 2562</v>
      </c>
      <c r="B106" s="7"/>
      <c r="C106" s="7"/>
      <c r="D106" s="8"/>
      <c r="E106" s="9"/>
      <c r="F106" s="10"/>
      <c r="G106" s="30"/>
      <c r="H106" s="10"/>
      <c r="I106" s="31"/>
      <c r="J106" s="10"/>
      <c r="K106" s="30"/>
      <c r="L106" s="10"/>
    </row>
    <row r="107" spans="7:11" ht="18.75" customHeight="1">
      <c r="G107" s="18"/>
      <c r="I107" s="19"/>
      <c r="K107" s="18"/>
    </row>
    <row r="108" spans="1:12" ht="21" customHeight="1">
      <c r="A108" s="6"/>
      <c r="D108" s="11"/>
      <c r="E108" s="1"/>
      <c r="F108" s="10"/>
      <c r="G108" s="12"/>
      <c r="H108" s="13" t="s">
        <v>2</v>
      </c>
      <c r="I108" s="14"/>
      <c r="J108" s="10"/>
      <c r="K108" s="12"/>
      <c r="L108" s="13" t="s">
        <v>140</v>
      </c>
    </row>
    <row r="109" spans="4:12" ht="21" customHeight="1">
      <c r="D109" s="11"/>
      <c r="E109" s="1"/>
      <c r="F109" s="15" t="s">
        <v>3</v>
      </c>
      <c r="G109" s="1"/>
      <c r="H109" s="15" t="s">
        <v>4</v>
      </c>
      <c r="I109" s="16"/>
      <c r="J109" s="15" t="s">
        <v>3</v>
      </c>
      <c r="K109" s="1"/>
      <c r="L109" s="15" t="s">
        <v>4</v>
      </c>
    </row>
    <row r="110" spans="5:12" ht="21" customHeight="1">
      <c r="E110" s="1"/>
      <c r="F110" s="15" t="s">
        <v>232</v>
      </c>
      <c r="G110" s="1"/>
      <c r="H110" s="15" t="s">
        <v>5</v>
      </c>
      <c r="I110" s="16"/>
      <c r="J110" s="15" t="s">
        <v>232</v>
      </c>
      <c r="K110" s="1"/>
      <c r="L110" s="15" t="s">
        <v>5</v>
      </c>
    </row>
    <row r="111" spans="5:12" ht="21" customHeight="1">
      <c r="E111" s="1"/>
      <c r="F111" s="15" t="s">
        <v>180</v>
      </c>
      <c r="G111" s="1"/>
      <c r="H111" s="15" t="s">
        <v>151</v>
      </c>
      <c r="I111" s="16"/>
      <c r="J111" s="15" t="s">
        <v>180</v>
      </c>
      <c r="K111" s="1"/>
      <c r="L111" s="15" t="s">
        <v>151</v>
      </c>
    </row>
    <row r="112" spans="5:12" ht="21" customHeight="1">
      <c r="E112" s="1"/>
      <c r="F112" s="13" t="s">
        <v>7</v>
      </c>
      <c r="G112" s="1"/>
      <c r="H112" s="13" t="s">
        <v>7</v>
      </c>
      <c r="I112" s="16"/>
      <c r="J112" s="13" t="s">
        <v>7</v>
      </c>
      <c r="K112" s="1"/>
      <c r="L112" s="13" t="s">
        <v>7</v>
      </c>
    </row>
    <row r="113" spans="1:11" ht="6" customHeight="1">
      <c r="A113" s="1"/>
      <c r="F113" s="92"/>
      <c r="G113" s="18"/>
      <c r="I113" s="19"/>
      <c r="J113" s="92"/>
      <c r="K113" s="18"/>
    </row>
    <row r="114" spans="1:11" ht="21" customHeight="1">
      <c r="A114" s="1" t="s">
        <v>221</v>
      </c>
      <c r="F114" s="92"/>
      <c r="G114" s="18"/>
      <c r="I114" s="19"/>
      <c r="J114" s="92"/>
      <c r="K114" s="18"/>
    </row>
    <row r="115" spans="1:11" ht="6" customHeight="1">
      <c r="A115" s="1"/>
      <c r="F115" s="92"/>
      <c r="G115" s="18"/>
      <c r="I115" s="19"/>
      <c r="J115" s="92"/>
      <c r="K115" s="18"/>
    </row>
    <row r="116" spans="1:11" ht="21" customHeight="1">
      <c r="A116" s="1" t="s">
        <v>44</v>
      </c>
      <c r="F116" s="92"/>
      <c r="G116" s="18"/>
      <c r="I116" s="19"/>
      <c r="J116" s="92"/>
      <c r="K116" s="18"/>
    </row>
    <row r="117" spans="1:11" ht="6" customHeight="1">
      <c r="A117" s="1"/>
      <c r="F117" s="92"/>
      <c r="G117" s="18"/>
      <c r="I117" s="19"/>
      <c r="J117" s="92"/>
      <c r="K117" s="18"/>
    </row>
    <row r="118" spans="1:11" ht="21" customHeight="1">
      <c r="A118" s="3" t="s">
        <v>45</v>
      </c>
      <c r="F118" s="92"/>
      <c r="G118" s="18"/>
      <c r="I118" s="19"/>
      <c r="J118" s="92"/>
      <c r="K118" s="18"/>
    </row>
    <row r="119" spans="2:12" ht="21" customHeight="1">
      <c r="B119" s="3" t="s">
        <v>46</v>
      </c>
      <c r="F119" s="91"/>
      <c r="G119" s="6"/>
      <c r="H119" s="6"/>
      <c r="I119" s="6"/>
      <c r="J119" s="91"/>
      <c r="K119" s="6"/>
      <c r="L119" s="6"/>
    </row>
    <row r="120" spans="3:12" ht="21" customHeight="1">
      <c r="C120" s="32" t="s">
        <v>222</v>
      </c>
      <c r="F120" s="91"/>
      <c r="G120" s="6"/>
      <c r="H120" s="6"/>
      <c r="I120" s="6"/>
      <c r="J120" s="91"/>
      <c r="K120" s="6"/>
      <c r="L120" s="6"/>
    </row>
    <row r="121" spans="3:12" ht="21" customHeight="1" thickBot="1">
      <c r="C121" s="3" t="s">
        <v>47</v>
      </c>
      <c r="F121" s="95">
        <v>373000</v>
      </c>
      <c r="G121" s="18"/>
      <c r="H121" s="29">
        <v>373000</v>
      </c>
      <c r="I121" s="19"/>
      <c r="J121" s="95">
        <v>373000</v>
      </c>
      <c r="K121" s="18"/>
      <c r="L121" s="29">
        <v>373000</v>
      </c>
    </row>
    <row r="122" spans="1:11" ht="6" customHeight="1" thickTop="1">
      <c r="A122" s="1"/>
      <c r="F122" s="92"/>
      <c r="G122" s="18"/>
      <c r="I122" s="19"/>
      <c r="J122" s="92"/>
      <c r="K122" s="18"/>
    </row>
    <row r="123" spans="2:12" ht="21" customHeight="1">
      <c r="B123" s="3" t="s">
        <v>48</v>
      </c>
      <c r="F123" s="91"/>
      <c r="G123" s="6"/>
      <c r="H123" s="6"/>
      <c r="I123" s="6"/>
      <c r="J123" s="91"/>
      <c r="K123" s="6"/>
      <c r="L123" s="6"/>
    </row>
    <row r="124" spans="2:12" ht="21" customHeight="1">
      <c r="B124" s="32"/>
      <c r="C124" s="32" t="s">
        <v>222</v>
      </c>
      <c r="F124" s="92"/>
      <c r="G124" s="18"/>
      <c r="H124" s="20"/>
      <c r="I124" s="20"/>
      <c r="J124" s="93"/>
      <c r="K124" s="20"/>
      <c r="L124" s="20"/>
    </row>
    <row r="125" spans="2:12" ht="21" customHeight="1">
      <c r="B125" s="32"/>
      <c r="C125" s="3" t="s">
        <v>49</v>
      </c>
      <c r="F125" s="92">
        <f>9!F32</f>
        <v>373000</v>
      </c>
      <c r="G125" s="18"/>
      <c r="H125" s="4">
        <v>373000</v>
      </c>
      <c r="I125" s="20"/>
      <c r="J125" s="93">
        <f>'10'!F26</f>
        <v>373000</v>
      </c>
      <c r="K125" s="20"/>
      <c r="L125" s="4">
        <v>373000</v>
      </c>
    </row>
    <row r="126" spans="1:12" ht="21" customHeight="1">
      <c r="A126" s="3" t="s">
        <v>50</v>
      </c>
      <c r="F126" s="92">
        <f>9!H32</f>
        <v>3680616</v>
      </c>
      <c r="G126" s="18"/>
      <c r="H126" s="6">
        <v>3680616</v>
      </c>
      <c r="I126" s="20"/>
      <c r="J126" s="93">
        <f>'10'!H26</f>
        <v>3680616</v>
      </c>
      <c r="K126" s="20"/>
      <c r="L126" s="6">
        <v>3680616</v>
      </c>
    </row>
    <row r="127" spans="1:11" ht="21" customHeight="1">
      <c r="A127" s="3" t="s">
        <v>51</v>
      </c>
      <c r="F127" s="92"/>
      <c r="G127" s="18"/>
      <c r="H127" s="6"/>
      <c r="I127" s="19"/>
      <c r="J127" s="92"/>
      <c r="K127" s="18"/>
    </row>
    <row r="128" spans="2:12" ht="21" customHeight="1">
      <c r="B128" s="3" t="s">
        <v>52</v>
      </c>
      <c r="F128" s="91"/>
      <c r="G128" s="6"/>
      <c r="H128" s="6"/>
      <c r="I128" s="6"/>
      <c r="J128" s="91"/>
      <c r="K128" s="6"/>
      <c r="L128" s="6"/>
    </row>
    <row r="129" spans="2:12" ht="21" customHeight="1">
      <c r="B129" s="32" t="s">
        <v>53</v>
      </c>
      <c r="C129" s="6"/>
      <c r="F129" s="93">
        <f>9!J32</f>
        <v>37300</v>
      </c>
      <c r="G129" s="18"/>
      <c r="H129" s="6">
        <v>37300</v>
      </c>
      <c r="I129" s="4"/>
      <c r="J129" s="93">
        <f>'10'!J26</f>
        <v>37300</v>
      </c>
      <c r="K129" s="4"/>
      <c r="L129" s="26">
        <v>37300</v>
      </c>
    </row>
    <row r="130" spans="2:12" ht="21" customHeight="1">
      <c r="B130" s="3" t="s">
        <v>54</v>
      </c>
      <c r="F130" s="92">
        <f>9!L32</f>
        <v>16547296</v>
      </c>
      <c r="G130" s="18"/>
      <c r="H130" s="6">
        <v>14826640</v>
      </c>
      <c r="I130" s="4"/>
      <c r="J130" s="92">
        <f>'10'!L26</f>
        <v>12423112</v>
      </c>
      <c r="K130" s="4"/>
      <c r="L130" s="26">
        <v>11626023</v>
      </c>
    </row>
    <row r="131" spans="1:12" ht="21" customHeight="1">
      <c r="A131" s="3" t="s">
        <v>55</v>
      </c>
      <c r="F131" s="94">
        <f>9!V32</f>
        <v>-906919</v>
      </c>
      <c r="G131" s="18"/>
      <c r="H131" s="25">
        <v>-778893</v>
      </c>
      <c r="I131" s="4"/>
      <c r="J131" s="94">
        <f>'10'!P26</f>
        <v>-16007</v>
      </c>
      <c r="K131" s="4"/>
      <c r="L131" s="28">
        <v>-16007</v>
      </c>
    </row>
    <row r="132" spans="1:11" ht="6" customHeight="1">
      <c r="A132" s="1"/>
      <c r="F132" s="92"/>
      <c r="G132" s="18"/>
      <c r="I132" s="19"/>
      <c r="J132" s="92"/>
      <c r="K132" s="18"/>
    </row>
    <row r="133" spans="1:12" ht="21" customHeight="1">
      <c r="A133" s="1" t="s">
        <v>149</v>
      </c>
      <c r="F133" s="92">
        <f>SUM(F125:F131)</f>
        <v>19731293</v>
      </c>
      <c r="G133" s="4"/>
      <c r="H133" s="4">
        <f>SUM(H125:H131)</f>
        <v>18138663</v>
      </c>
      <c r="I133" s="4"/>
      <c r="J133" s="92">
        <f>SUM(J125:J131)</f>
        <v>16498021</v>
      </c>
      <c r="K133" s="4"/>
      <c r="L133" s="4">
        <f>SUM(L125:L131)</f>
        <v>15700932</v>
      </c>
    </row>
    <row r="134" spans="1:12" ht="21" customHeight="1">
      <c r="A134" s="3" t="s">
        <v>56</v>
      </c>
      <c r="F134" s="94">
        <f>9!Z32</f>
        <v>1307509</v>
      </c>
      <c r="G134" s="21"/>
      <c r="H134" s="10">
        <v>1378962</v>
      </c>
      <c r="I134" s="21"/>
      <c r="J134" s="94">
        <v>0</v>
      </c>
      <c r="K134" s="21"/>
      <c r="L134" s="10">
        <v>0</v>
      </c>
    </row>
    <row r="135" spans="1:11" ht="6" customHeight="1">
      <c r="A135" s="1"/>
      <c r="F135" s="92"/>
      <c r="G135" s="18"/>
      <c r="I135" s="19"/>
      <c r="J135" s="92"/>
      <c r="K135" s="18"/>
    </row>
    <row r="136" spans="1:12" ht="21" customHeight="1">
      <c r="A136" s="1" t="s">
        <v>57</v>
      </c>
      <c r="B136" s="1"/>
      <c r="F136" s="94">
        <f>SUM(F133:F134)</f>
        <v>21038802</v>
      </c>
      <c r="G136" s="21"/>
      <c r="H136" s="10">
        <f>SUM(H133:H134)</f>
        <v>19517625</v>
      </c>
      <c r="I136" s="21"/>
      <c r="J136" s="94">
        <f>SUM(J133:J134)</f>
        <v>16498021</v>
      </c>
      <c r="K136" s="21"/>
      <c r="L136" s="10">
        <f>SUM(L133:L134)</f>
        <v>15700932</v>
      </c>
    </row>
    <row r="137" spans="1:11" ht="6" customHeight="1">
      <c r="A137" s="1"/>
      <c r="F137" s="92"/>
      <c r="G137" s="18"/>
      <c r="I137" s="19"/>
      <c r="J137" s="92"/>
      <c r="K137" s="18"/>
    </row>
    <row r="138" spans="1:12" ht="21" customHeight="1" thickBot="1">
      <c r="A138" s="1" t="s">
        <v>58</v>
      </c>
      <c r="F138" s="95">
        <f>SUM(F136,F95)</f>
        <v>63470025</v>
      </c>
      <c r="G138" s="18"/>
      <c r="H138" s="29">
        <f>SUM(H136,H95)</f>
        <v>59207593</v>
      </c>
      <c r="I138" s="18"/>
      <c r="J138" s="95">
        <f>SUM(J136,J95)</f>
        <v>38618417</v>
      </c>
      <c r="K138" s="18"/>
      <c r="L138" s="29">
        <f>SUM(L136,L95)</f>
        <v>27590460</v>
      </c>
    </row>
    <row r="139" spans="1:11" ht="21" customHeight="1" thickTop="1">
      <c r="A139" s="1"/>
      <c r="G139" s="18"/>
      <c r="I139" s="18"/>
      <c r="K139" s="18"/>
    </row>
    <row r="140" spans="1:11" ht="21" customHeight="1">
      <c r="A140" s="1"/>
      <c r="G140" s="18"/>
      <c r="I140" s="18"/>
      <c r="K140" s="18"/>
    </row>
    <row r="141" spans="1:11" ht="21" customHeight="1">
      <c r="A141" s="1"/>
      <c r="G141" s="18"/>
      <c r="I141" s="18"/>
      <c r="K141" s="18"/>
    </row>
    <row r="142" spans="1:11" ht="21" customHeight="1">
      <c r="A142" s="1"/>
      <c r="G142" s="18"/>
      <c r="I142" s="18"/>
      <c r="K142" s="18"/>
    </row>
    <row r="143" spans="1:11" ht="21" customHeight="1">
      <c r="A143" s="1"/>
      <c r="G143" s="18"/>
      <c r="I143" s="18"/>
      <c r="K143" s="18"/>
    </row>
    <row r="144" spans="1:11" ht="21" customHeight="1">
      <c r="A144" s="1"/>
      <c r="G144" s="18"/>
      <c r="I144" s="18"/>
      <c r="K144" s="18"/>
    </row>
    <row r="145" spans="1:11" ht="21" customHeight="1">
      <c r="A145" s="1"/>
      <c r="G145" s="18"/>
      <c r="I145" s="18"/>
      <c r="K145" s="18"/>
    </row>
    <row r="146" spans="1:11" ht="21" customHeight="1">
      <c r="A146" s="1"/>
      <c r="G146" s="18"/>
      <c r="I146" s="18"/>
      <c r="K146" s="18"/>
    </row>
    <row r="147" spans="1:11" ht="21" customHeight="1">
      <c r="A147" s="1"/>
      <c r="G147" s="18"/>
      <c r="I147" s="18"/>
      <c r="K147" s="18"/>
    </row>
    <row r="148" spans="1:11" ht="22.5" customHeight="1">
      <c r="A148" s="1"/>
      <c r="G148" s="18"/>
      <c r="I148" s="18"/>
      <c r="K148" s="18"/>
    </row>
    <row r="149" spans="1:11" ht="21" customHeight="1">
      <c r="A149" s="1"/>
      <c r="G149" s="18"/>
      <c r="I149" s="18"/>
      <c r="K149" s="18"/>
    </row>
    <row r="150" spans="1:12" ht="21.75" customHeight="1">
      <c r="A150" s="137" t="str">
        <f>A51</f>
        <v>หมายเหตุประกอบข้อมูลทางการเงินระหว่างกาลแบบย่อในหน้า 14 ถึง 41 เป็นส่วนหนึ่งของข้อมูลทางการเงินระหว่างกาลนี้</v>
      </c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</row>
  </sheetData>
  <sheetProtection/>
  <mergeCells count="3">
    <mergeCell ref="A51:L51"/>
    <mergeCell ref="A103:L103"/>
    <mergeCell ref="A150:L150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90" r:id="rId1"/>
  <headerFooter>
    <oddFooter>&amp;R&amp;"Arial Unicode MS,Regular"&amp;9&amp;P</oddFooter>
  </headerFooter>
  <rowBreaks count="2" manualBreakCount="2">
    <brk id="51" max="11" man="1"/>
    <brk id="10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L101"/>
  <sheetViews>
    <sheetView zoomScale="96" zoomScaleNormal="96" zoomScaleSheetLayoutView="130" zoomScalePageLayoutView="0" workbookViewId="0" topLeftCell="A1">
      <selection activeCell="A1" sqref="A1"/>
    </sheetView>
  </sheetViews>
  <sheetFormatPr defaultColWidth="6.8515625" defaultRowHeight="18.75" customHeight="1"/>
  <cols>
    <col min="1" max="2" width="1.1484375" style="3" customWidth="1"/>
    <col min="3" max="3" width="35.421875" style="3" customWidth="1"/>
    <col min="4" max="4" width="7.7109375" style="2" customWidth="1"/>
    <col min="5" max="5" width="0.42578125" style="3" customWidth="1"/>
    <col min="6" max="6" width="11.7109375" style="4" customWidth="1"/>
    <col min="7" max="7" width="0.71875" style="3" customWidth="1"/>
    <col min="8" max="8" width="11.7109375" style="4" customWidth="1"/>
    <col min="9" max="9" width="0.71875" style="2" customWidth="1"/>
    <col min="10" max="10" width="11.28125" style="4" customWidth="1"/>
    <col min="11" max="11" width="0.71875" style="3" customWidth="1"/>
    <col min="12" max="12" width="11.7109375" style="4" customWidth="1"/>
    <col min="13" max="16384" width="6.8515625" style="6" customWidth="1"/>
  </cols>
  <sheetData>
    <row r="1" spans="1:12" ht="21.75" customHeight="1">
      <c r="A1" s="1" t="s">
        <v>0</v>
      </c>
      <c r="B1" s="1"/>
      <c r="C1" s="1"/>
      <c r="G1" s="18"/>
      <c r="I1" s="19"/>
      <c r="K1" s="18"/>
      <c r="L1" s="14" t="s">
        <v>3</v>
      </c>
    </row>
    <row r="2" spans="1:11" ht="21.75" customHeight="1">
      <c r="A2" s="1" t="s">
        <v>59</v>
      </c>
      <c r="B2" s="1"/>
      <c r="C2" s="1"/>
      <c r="G2" s="18"/>
      <c r="I2" s="19"/>
      <c r="K2" s="18"/>
    </row>
    <row r="3" spans="1:12" ht="21.75" customHeight="1">
      <c r="A3" s="7" t="s">
        <v>233</v>
      </c>
      <c r="B3" s="7"/>
      <c r="C3" s="7"/>
      <c r="D3" s="8"/>
      <c r="E3" s="9"/>
      <c r="F3" s="10"/>
      <c r="G3" s="30"/>
      <c r="H3" s="10"/>
      <c r="I3" s="31"/>
      <c r="J3" s="10"/>
      <c r="K3" s="30"/>
      <c r="L3" s="10"/>
    </row>
    <row r="4" spans="7:11" ht="18" customHeight="1">
      <c r="G4" s="18"/>
      <c r="I4" s="19"/>
      <c r="K4" s="18"/>
    </row>
    <row r="5" spans="1:12" ht="18" customHeight="1">
      <c r="A5" s="6"/>
      <c r="D5" s="11"/>
      <c r="E5" s="1"/>
      <c r="F5" s="10"/>
      <c r="G5" s="36"/>
      <c r="H5" s="13" t="s">
        <v>2</v>
      </c>
      <c r="I5" s="37"/>
      <c r="J5" s="10"/>
      <c r="K5" s="36"/>
      <c r="L5" s="13" t="s">
        <v>140</v>
      </c>
    </row>
    <row r="6" spans="5:12" ht="18" customHeight="1">
      <c r="E6" s="1"/>
      <c r="F6" s="15" t="s">
        <v>180</v>
      </c>
      <c r="G6" s="1"/>
      <c r="H6" s="15" t="s">
        <v>151</v>
      </c>
      <c r="I6" s="16"/>
      <c r="J6" s="15" t="s">
        <v>180</v>
      </c>
      <c r="K6" s="1"/>
      <c r="L6" s="15" t="s">
        <v>151</v>
      </c>
    </row>
    <row r="7" spans="4:12" ht="18" customHeight="1">
      <c r="D7" s="17" t="s">
        <v>6</v>
      </c>
      <c r="E7" s="1"/>
      <c r="F7" s="13" t="s">
        <v>7</v>
      </c>
      <c r="G7" s="1"/>
      <c r="H7" s="13" t="s">
        <v>7</v>
      </c>
      <c r="I7" s="16"/>
      <c r="J7" s="13" t="s">
        <v>7</v>
      </c>
      <c r="K7" s="1"/>
      <c r="L7" s="13" t="s">
        <v>7</v>
      </c>
    </row>
    <row r="8" spans="6:11" ht="6" customHeight="1">
      <c r="F8" s="92"/>
      <c r="G8" s="21"/>
      <c r="I8" s="21"/>
      <c r="J8" s="92"/>
      <c r="K8" s="21"/>
    </row>
    <row r="9" spans="1:12" ht="18" customHeight="1">
      <c r="A9" s="3" t="s">
        <v>170</v>
      </c>
      <c r="F9" s="92">
        <v>1925360</v>
      </c>
      <c r="G9" s="21"/>
      <c r="H9" s="4">
        <v>1678752</v>
      </c>
      <c r="I9" s="21"/>
      <c r="J9" s="92">
        <v>887852</v>
      </c>
      <c r="K9" s="21"/>
      <c r="L9" s="4">
        <v>895635</v>
      </c>
    </row>
    <row r="10" spans="1:12" ht="18" customHeight="1">
      <c r="A10" s="3" t="s">
        <v>60</v>
      </c>
      <c r="F10" s="91">
        <v>1688778</v>
      </c>
      <c r="G10" s="6"/>
      <c r="H10" s="6">
        <v>1227525</v>
      </c>
      <c r="I10" s="6"/>
      <c r="J10" s="92">
        <v>0</v>
      </c>
      <c r="K10" s="6"/>
      <c r="L10" s="4">
        <v>0</v>
      </c>
    </row>
    <row r="11" spans="1:12" ht="18" customHeight="1">
      <c r="A11" s="3" t="s">
        <v>61</v>
      </c>
      <c r="F11" s="92">
        <v>0</v>
      </c>
      <c r="G11" s="21"/>
      <c r="H11" s="4">
        <v>0</v>
      </c>
      <c r="I11" s="21"/>
      <c r="J11" s="92">
        <v>971951</v>
      </c>
      <c r="K11" s="21"/>
      <c r="L11" s="4">
        <v>922135</v>
      </c>
    </row>
    <row r="12" spans="1:12" ht="18" customHeight="1">
      <c r="A12" s="3" t="s">
        <v>62</v>
      </c>
      <c r="D12" s="27"/>
      <c r="F12" s="92">
        <v>25998</v>
      </c>
      <c r="G12" s="21"/>
      <c r="H12" s="4">
        <v>19310</v>
      </c>
      <c r="I12" s="21"/>
      <c r="J12" s="92">
        <v>98278</v>
      </c>
      <c r="K12" s="21"/>
      <c r="L12" s="4">
        <v>32606</v>
      </c>
    </row>
    <row r="13" spans="1:11" ht="18" customHeight="1">
      <c r="A13" s="3" t="s">
        <v>206</v>
      </c>
      <c r="F13" s="92"/>
      <c r="G13" s="21"/>
      <c r="I13" s="21"/>
      <c r="J13" s="92"/>
      <c r="K13" s="21"/>
    </row>
    <row r="14" spans="2:12" ht="18" customHeight="1">
      <c r="B14" s="3" t="s">
        <v>207</v>
      </c>
      <c r="F14" s="94">
        <v>0</v>
      </c>
      <c r="G14" s="21"/>
      <c r="H14" s="10">
        <v>0</v>
      </c>
      <c r="I14" s="21"/>
      <c r="J14" s="94">
        <v>0</v>
      </c>
      <c r="K14" s="21"/>
      <c r="L14" s="10">
        <v>0</v>
      </c>
    </row>
    <row r="15" spans="6:11" ht="6" customHeight="1">
      <c r="F15" s="92"/>
      <c r="G15" s="21"/>
      <c r="I15" s="21"/>
      <c r="J15" s="92"/>
      <c r="K15" s="21"/>
    </row>
    <row r="16" spans="1:12" ht="18" customHeight="1">
      <c r="A16" s="1" t="s">
        <v>63</v>
      </c>
      <c r="B16" s="6"/>
      <c r="C16" s="1"/>
      <c r="F16" s="94">
        <f>SUM(F9:F14)</f>
        <v>3640136</v>
      </c>
      <c r="G16" s="21"/>
      <c r="H16" s="10">
        <f>SUM(H9:H14)</f>
        <v>2925587</v>
      </c>
      <c r="I16" s="21"/>
      <c r="J16" s="94">
        <f>SUM(J9:J14)</f>
        <v>1958081</v>
      </c>
      <c r="K16" s="21"/>
      <c r="L16" s="10">
        <f>SUM(L9:L14)</f>
        <v>1850376</v>
      </c>
    </row>
    <row r="17" spans="6:11" ht="9.75" customHeight="1">
      <c r="F17" s="92"/>
      <c r="G17" s="21"/>
      <c r="I17" s="21"/>
      <c r="J17" s="92"/>
      <c r="K17" s="21"/>
    </row>
    <row r="18" spans="1:12" ht="18" customHeight="1">
      <c r="A18" s="3" t="s">
        <v>171</v>
      </c>
      <c r="D18" s="27"/>
      <c r="F18" s="92">
        <v>-1661451</v>
      </c>
      <c r="G18" s="18"/>
      <c r="H18" s="4">
        <v>-1379342</v>
      </c>
      <c r="I18" s="19"/>
      <c r="J18" s="92">
        <v>-873879</v>
      </c>
      <c r="K18" s="18"/>
      <c r="L18" s="4">
        <v>-832312</v>
      </c>
    </row>
    <row r="19" spans="1:12" ht="18" customHeight="1">
      <c r="A19" s="3" t="s">
        <v>64</v>
      </c>
      <c r="D19" s="27"/>
      <c r="F19" s="92">
        <v>-23616</v>
      </c>
      <c r="G19" s="18"/>
      <c r="H19" s="4">
        <v>-20101</v>
      </c>
      <c r="I19" s="19"/>
      <c r="J19" s="92">
        <v>-16857</v>
      </c>
      <c r="K19" s="18"/>
      <c r="L19" s="4">
        <v>-13854</v>
      </c>
    </row>
    <row r="20" spans="1:12" ht="18" customHeight="1">
      <c r="A20" s="3" t="s">
        <v>65</v>
      </c>
      <c r="F20" s="92">
        <v>-285065</v>
      </c>
      <c r="G20" s="21"/>
      <c r="H20" s="4">
        <v>-262164</v>
      </c>
      <c r="I20" s="21"/>
      <c r="J20" s="92">
        <v>-192432</v>
      </c>
      <c r="K20" s="21"/>
      <c r="L20" s="4">
        <v>-155753</v>
      </c>
    </row>
    <row r="21" spans="1:12" ht="18" customHeight="1">
      <c r="A21" s="3" t="s">
        <v>66</v>
      </c>
      <c r="E21" s="21"/>
      <c r="F21" s="92">
        <v>99110</v>
      </c>
      <c r="G21" s="21"/>
      <c r="H21" s="4">
        <v>-13422</v>
      </c>
      <c r="I21" s="21"/>
      <c r="J21" s="92">
        <v>-866</v>
      </c>
      <c r="K21" s="21"/>
      <c r="L21" s="4">
        <v>-40</v>
      </c>
    </row>
    <row r="22" spans="1:12" ht="18" customHeight="1">
      <c r="A22" s="3" t="s">
        <v>68</v>
      </c>
      <c r="E22" s="21"/>
      <c r="F22" s="94">
        <v>-340502</v>
      </c>
      <c r="G22" s="21"/>
      <c r="H22" s="10">
        <v>-287641</v>
      </c>
      <c r="I22" s="21"/>
      <c r="J22" s="94">
        <v>-158938</v>
      </c>
      <c r="K22" s="21"/>
      <c r="L22" s="10">
        <v>-78593</v>
      </c>
    </row>
    <row r="23" spans="6:11" ht="6" customHeight="1">
      <c r="F23" s="92"/>
      <c r="G23" s="21"/>
      <c r="I23" s="21"/>
      <c r="J23" s="92"/>
      <c r="K23" s="21"/>
    </row>
    <row r="24" spans="1:12" ht="18" customHeight="1">
      <c r="A24" s="1" t="s">
        <v>67</v>
      </c>
      <c r="B24" s="6"/>
      <c r="F24" s="94">
        <f>SUM(F18:F23)</f>
        <v>-2211524</v>
      </c>
      <c r="G24" s="4"/>
      <c r="H24" s="10">
        <f>SUM(H18:H23)</f>
        <v>-1962670</v>
      </c>
      <c r="I24" s="4"/>
      <c r="J24" s="94">
        <f>SUM(J18:J23)</f>
        <v>-1242972</v>
      </c>
      <c r="K24" s="4"/>
      <c r="L24" s="10">
        <f>SUM(L18:L23)</f>
        <v>-1080552</v>
      </c>
    </row>
    <row r="25" spans="6:11" ht="9.75" customHeight="1">
      <c r="F25" s="92"/>
      <c r="G25" s="4"/>
      <c r="I25" s="4"/>
      <c r="J25" s="92"/>
      <c r="K25" s="4"/>
    </row>
    <row r="26" spans="1:11" ht="18" customHeight="1">
      <c r="A26" s="3" t="s">
        <v>253</v>
      </c>
      <c r="F26" s="92"/>
      <c r="G26" s="21"/>
      <c r="I26" s="21"/>
      <c r="J26" s="92"/>
      <c r="K26" s="21"/>
    </row>
    <row r="27" spans="2:12" ht="18" customHeight="1">
      <c r="B27" s="3" t="s">
        <v>252</v>
      </c>
      <c r="F27" s="94">
        <v>4580</v>
      </c>
      <c r="G27" s="21"/>
      <c r="H27" s="10">
        <v>834</v>
      </c>
      <c r="I27" s="21"/>
      <c r="J27" s="94">
        <v>0</v>
      </c>
      <c r="K27" s="21"/>
      <c r="L27" s="10">
        <v>0</v>
      </c>
    </row>
    <row r="28" spans="6:11" ht="6" customHeight="1">
      <c r="F28" s="92"/>
      <c r="G28" s="4"/>
      <c r="I28" s="4"/>
      <c r="J28" s="92"/>
      <c r="K28" s="4"/>
    </row>
    <row r="29" spans="1:12" ht="13.5">
      <c r="A29" s="1" t="s">
        <v>69</v>
      </c>
      <c r="F29" s="92">
        <f>F16+F24+F27</f>
        <v>1433192</v>
      </c>
      <c r="G29" s="4"/>
      <c r="H29" s="4">
        <f>H16+H24+H27</f>
        <v>963751</v>
      </c>
      <c r="I29" s="4"/>
      <c r="J29" s="92">
        <f>J16+J24+J27</f>
        <v>715109</v>
      </c>
      <c r="K29" s="4"/>
      <c r="L29" s="4">
        <f>L16+L24+L27</f>
        <v>769824</v>
      </c>
    </row>
    <row r="30" spans="1:12" ht="18" customHeight="1">
      <c r="A30" s="3" t="s">
        <v>70</v>
      </c>
      <c r="D30" s="2">
        <v>14</v>
      </c>
      <c r="F30" s="94">
        <v>-3318</v>
      </c>
      <c r="G30" s="21"/>
      <c r="H30" s="10">
        <v>9107</v>
      </c>
      <c r="I30" s="21"/>
      <c r="J30" s="94">
        <v>-864</v>
      </c>
      <c r="K30" s="21"/>
      <c r="L30" s="10">
        <v>-1087</v>
      </c>
    </row>
    <row r="31" spans="6:11" ht="6" customHeight="1">
      <c r="F31" s="92"/>
      <c r="G31" s="21"/>
      <c r="I31" s="21"/>
      <c r="J31" s="92"/>
      <c r="K31" s="21"/>
    </row>
    <row r="32" spans="1:12" ht="18" customHeight="1">
      <c r="A32" s="1" t="s">
        <v>71</v>
      </c>
      <c r="F32" s="94">
        <f>SUM(F29:F30)</f>
        <v>1429874</v>
      </c>
      <c r="G32" s="4"/>
      <c r="H32" s="10">
        <f>SUM(H29:H30)</f>
        <v>972858</v>
      </c>
      <c r="I32" s="4"/>
      <c r="J32" s="94">
        <f>SUM(J29:J30)</f>
        <v>714245</v>
      </c>
      <c r="K32" s="4"/>
      <c r="L32" s="10">
        <f>SUM(L29:L30)</f>
        <v>768737</v>
      </c>
    </row>
    <row r="33" spans="6:11" ht="9.75" customHeight="1">
      <c r="F33" s="92"/>
      <c r="G33" s="4"/>
      <c r="I33" s="4"/>
      <c r="J33" s="92"/>
      <c r="K33" s="4"/>
    </row>
    <row r="34" spans="1:11" ht="18" customHeight="1">
      <c r="A34" s="1" t="s">
        <v>72</v>
      </c>
      <c r="F34" s="92"/>
      <c r="G34" s="21"/>
      <c r="I34" s="21"/>
      <c r="J34" s="92"/>
      <c r="K34" s="21"/>
    </row>
    <row r="35" spans="1:11" ht="6" customHeight="1">
      <c r="A35" s="1"/>
      <c r="F35" s="92"/>
      <c r="G35" s="4"/>
      <c r="I35" s="4"/>
      <c r="J35" s="92"/>
      <c r="K35" s="4"/>
    </row>
    <row r="36" spans="1:11" ht="18" customHeight="1">
      <c r="A36" s="1" t="s">
        <v>162</v>
      </c>
      <c r="F36" s="92"/>
      <c r="G36" s="21"/>
      <c r="I36" s="21"/>
      <c r="J36" s="92"/>
      <c r="K36" s="21"/>
    </row>
    <row r="37" spans="1:11" ht="18" customHeight="1">
      <c r="A37" s="1"/>
      <c r="B37" s="1" t="s">
        <v>73</v>
      </c>
      <c r="F37" s="92"/>
      <c r="G37" s="21"/>
      <c r="I37" s="21"/>
      <c r="J37" s="92"/>
      <c r="K37" s="21"/>
    </row>
    <row r="38" spans="1:11" ht="18" customHeight="1">
      <c r="A38" s="1"/>
      <c r="B38" s="32" t="s">
        <v>174</v>
      </c>
      <c r="F38" s="92"/>
      <c r="G38" s="21"/>
      <c r="I38" s="21"/>
      <c r="J38" s="92"/>
      <c r="K38" s="21"/>
    </row>
    <row r="39" spans="1:12" ht="18" customHeight="1">
      <c r="A39" s="1"/>
      <c r="B39" s="6"/>
      <c r="C39" s="38" t="s">
        <v>163</v>
      </c>
      <c r="F39" s="92">
        <v>0</v>
      </c>
      <c r="G39" s="21"/>
      <c r="H39" s="4">
        <v>-218</v>
      </c>
      <c r="I39" s="21"/>
      <c r="J39" s="92">
        <v>0</v>
      </c>
      <c r="K39" s="21"/>
      <c r="L39" s="4">
        <v>0</v>
      </c>
    </row>
    <row r="40" spans="1:11" ht="18" customHeight="1">
      <c r="A40" s="1"/>
      <c r="B40" s="6" t="s">
        <v>164</v>
      </c>
      <c r="C40" s="6"/>
      <c r="F40" s="92"/>
      <c r="G40" s="21"/>
      <c r="I40" s="21"/>
      <c r="J40" s="92"/>
      <c r="K40" s="21"/>
    </row>
    <row r="41" spans="1:12" ht="18" customHeight="1">
      <c r="A41" s="1"/>
      <c r="B41" s="6"/>
      <c r="C41" s="38" t="s">
        <v>165</v>
      </c>
      <c r="F41" s="92">
        <v>-86246</v>
      </c>
      <c r="G41" s="21"/>
      <c r="H41" s="4">
        <v>10055</v>
      </c>
      <c r="I41" s="21"/>
      <c r="J41" s="92">
        <v>0</v>
      </c>
      <c r="K41" s="21"/>
      <c r="L41" s="4">
        <v>0</v>
      </c>
    </row>
    <row r="42" spans="1:11" ht="18" customHeight="1">
      <c r="A42" s="1"/>
      <c r="B42" s="6" t="s">
        <v>198</v>
      </c>
      <c r="C42" s="6"/>
      <c r="F42" s="92"/>
      <c r="G42" s="21"/>
      <c r="I42" s="21"/>
      <c r="J42" s="92"/>
      <c r="K42" s="21"/>
    </row>
    <row r="43" spans="1:11" ht="18" customHeight="1">
      <c r="A43" s="1"/>
      <c r="B43" s="6"/>
      <c r="C43" s="38" t="s">
        <v>164</v>
      </c>
      <c r="F43" s="92"/>
      <c r="G43" s="21"/>
      <c r="I43" s="21"/>
      <c r="J43" s="92"/>
      <c r="K43" s="21"/>
    </row>
    <row r="44" spans="1:12" ht="18" customHeight="1">
      <c r="A44" s="1"/>
      <c r="B44" s="6"/>
      <c r="C44" s="38" t="s">
        <v>199</v>
      </c>
      <c r="F44" s="92">
        <v>0</v>
      </c>
      <c r="G44" s="21"/>
      <c r="H44" s="4">
        <v>0</v>
      </c>
      <c r="I44" s="21"/>
      <c r="J44" s="92">
        <v>0</v>
      </c>
      <c r="K44" s="21"/>
      <c r="L44" s="4">
        <v>0</v>
      </c>
    </row>
    <row r="45" spans="1:12" ht="18" customHeight="1">
      <c r="A45" s="1"/>
      <c r="B45" s="32" t="s">
        <v>200</v>
      </c>
      <c r="F45" s="92"/>
      <c r="G45" s="21"/>
      <c r="I45" s="21"/>
      <c r="J45" s="92"/>
      <c r="K45" s="21"/>
      <c r="L45" s="6"/>
    </row>
    <row r="46" spans="1:12" ht="18" customHeight="1">
      <c r="A46" s="1"/>
      <c r="B46" s="6"/>
      <c r="C46" s="38" t="s">
        <v>201</v>
      </c>
      <c r="F46" s="94">
        <v>0</v>
      </c>
      <c r="G46" s="21"/>
      <c r="H46" s="10">
        <v>0</v>
      </c>
      <c r="I46" s="21"/>
      <c r="J46" s="94">
        <v>0</v>
      </c>
      <c r="K46" s="21"/>
      <c r="L46" s="10">
        <v>0</v>
      </c>
    </row>
    <row r="47" spans="1:11" ht="6" customHeight="1">
      <c r="A47" s="1"/>
      <c r="F47" s="92"/>
      <c r="G47" s="4"/>
      <c r="I47" s="4"/>
      <c r="J47" s="92"/>
      <c r="K47" s="4"/>
    </row>
    <row r="48" spans="1:11" ht="18" customHeight="1">
      <c r="A48" s="1" t="s">
        <v>229</v>
      </c>
      <c r="F48" s="92"/>
      <c r="G48" s="21"/>
      <c r="I48" s="21"/>
      <c r="J48" s="92"/>
      <c r="K48" s="21"/>
    </row>
    <row r="49" spans="1:12" ht="18" customHeight="1">
      <c r="A49" s="1"/>
      <c r="B49" s="1" t="s">
        <v>230</v>
      </c>
      <c r="F49" s="94">
        <f>SUM(F36:F46)</f>
        <v>-86246</v>
      </c>
      <c r="G49" s="21"/>
      <c r="H49" s="10">
        <f>SUM(H36:H46)</f>
        <v>9837</v>
      </c>
      <c r="I49" s="21"/>
      <c r="J49" s="94">
        <f>SUM(J36:J46)</f>
        <v>0</v>
      </c>
      <c r="K49" s="21"/>
      <c r="L49" s="10">
        <f>SUM(L36:L46)</f>
        <v>0</v>
      </c>
    </row>
    <row r="50" spans="1:11" ht="6" customHeight="1">
      <c r="A50" s="1"/>
      <c r="F50" s="92"/>
      <c r="G50" s="4"/>
      <c r="I50" s="4"/>
      <c r="J50" s="92"/>
      <c r="K50" s="4"/>
    </row>
    <row r="51" spans="1:12" ht="18" customHeight="1" thickBot="1">
      <c r="A51" s="1" t="s">
        <v>74</v>
      </c>
      <c r="F51" s="95">
        <f>SUM(F32,F49)</f>
        <v>1343628</v>
      </c>
      <c r="G51" s="4"/>
      <c r="H51" s="29">
        <f>SUM(H32,H49)</f>
        <v>982695</v>
      </c>
      <c r="I51" s="4"/>
      <c r="J51" s="95">
        <f>SUM(J32,J49)</f>
        <v>714245</v>
      </c>
      <c r="K51" s="4"/>
      <c r="L51" s="29">
        <f>SUM(L32,L49)</f>
        <v>768737</v>
      </c>
    </row>
    <row r="52" spans="1:11" ht="10.5" customHeight="1" thickTop="1">
      <c r="A52" s="1"/>
      <c r="G52" s="4"/>
      <c r="I52" s="4"/>
      <c r="K52" s="4"/>
    </row>
    <row r="53" spans="1:12" ht="21.75" customHeight="1">
      <c r="A53" s="137" t="str">
        <f>'2-4'!A51:L51</f>
        <v>หมายเหตุประกอบข้อมูลทางการเงินระหว่างกาลแบบย่อในหน้า 14 ถึง 41 เป็นส่วนหนึ่งของข้อมูลทางการเงินระหว่างกาลนี้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</row>
    <row r="54" spans="1:12" ht="21.75" customHeight="1">
      <c r="A54" s="1" t="s">
        <v>0</v>
      </c>
      <c r="B54" s="1"/>
      <c r="C54" s="1"/>
      <c r="G54" s="18"/>
      <c r="I54" s="19"/>
      <c r="K54" s="18"/>
      <c r="L54" s="14" t="s">
        <v>3</v>
      </c>
    </row>
    <row r="55" spans="1:11" ht="21.75" customHeight="1">
      <c r="A55" s="1" t="s">
        <v>59</v>
      </c>
      <c r="B55" s="1"/>
      <c r="C55" s="1"/>
      <c r="G55" s="18"/>
      <c r="I55" s="19"/>
      <c r="K55" s="18"/>
    </row>
    <row r="56" spans="1:12" ht="21.75" customHeight="1">
      <c r="A56" s="7" t="s">
        <v>233</v>
      </c>
      <c r="B56" s="7"/>
      <c r="C56" s="7"/>
      <c r="D56" s="8"/>
      <c r="E56" s="9"/>
      <c r="F56" s="10"/>
      <c r="G56" s="30"/>
      <c r="H56" s="10"/>
      <c r="I56" s="31"/>
      <c r="J56" s="10"/>
      <c r="K56" s="30"/>
      <c r="L56" s="10"/>
    </row>
    <row r="57" spans="7:11" ht="18.75" customHeight="1">
      <c r="G57" s="18"/>
      <c r="I57" s="19"/>
      <c r="K57" s="18"/>
    </row>
    <row r="58" spans="1:12" ht="18.75" customHeight="1">
      <c r="A58" s="6"/>
      <c r="D58" s="11"/>
      <c r="E58" s="1"/>
      <c r="F58" s="10"/>
      <c r="G58" s="36"/>
      <c r="H58" s="13" t="s">
        <v>2</v>
      </c>
      <c r="I58" s="37"/>
      <c r="J58" s="10"/>
      <c r="K58" s="36"/>
      <c r="L58" s="13" t="s">
        <v>140</v>
      </c>
    </row>
    <row r="59" spans="5:12" ht="18.75" customHeight="1">
      <c r="E59" s="1"/>
      <c r="F59" s="15" t="s">
        <v>180</v>
      </c>
      <c r="G59" s="1"/>
      <c r="H59" s="15" t="s">
        <v>151</v>
      </c>
      <c r="I59" s="16"/>
      <c r="J59" s="15" t="s">
        <v>180</v>
      </c>
      <c r="K59" s="1"/>
      <c r="L59" s="15" t="s">
        <v>151</v>
      </c>
    </row>
    <row r="60" spans="5:12" ht="18" customHeight="1">
      <c r="E60" s="1"/>
      <c r="F60" s="13" t="s">
        <v>7</v>
      </c>
      <c r="G60" s="1"/>
      <c r="H60" s="13" t="s">
        <v>7</v>
      </c>
      <c r="I60" s="16"/>
      <c r="J60" s="13" t="s">
        <v>7</v>
      </c>
      <c r="K60" s="1"/>
      <c r="L60" s="13" t="s">
        <v>7</v>
      </c>
    </row>
    <row r="61" spans="6:11" ht="6" customHeight="1">
      <c r="F61" s="92"/>
      <c r="G61" s="21"/>
      <c r="I61" s="21"/>
      <c r="J61" s="92"/>
      <c r="K61" s="21"/>
    </row>
    <row r="62" spans="1:11" ht="18" customHeight="1">
      <c r="A62" s="1" t="s">
        <v>197</v>
      </c>
      <c r="F62" s="92"/>
      <c r="G62" s="18"/>
      <c r="I62" s="19"/>
      <c r="J62" s="92"/>
      <c r="K62" s="18"/>
    </row>
    <row r="63" spans="1:12" ht="18" customHeight="1">
      <c r="A63" s="6"/>
      <c r="B63" s="32" t="s">
        <v>141</v>
      </c>
      <c r="F63" s="92">
        <f>F66-F64</f>
        <v>1442437</v>
      </c>
      <c r="G63" s="39"/>
      <c r="H63" s="4">
        <v>984927</v>
      </c>
      <c r="I63" s="39"/>
      <c r="J63" s="92">
        <f>J66-J64</f>
        <v>714245</v>
      </c>
      <c r="K63" s="39"/>
      <c r="L63" s="4">
        <v>768737</v>
      </c>
    </row>
    <row r="64" spans="1:12" ht="18" customHeight="1">
      <c r="A64" s="6"/>
      <c r="B64" s="32" t="s">
        <v>75</v>
      </c>
      <c r="F64" s="94">
        <v>-12563</v>
      </c>
      <c r="G64" s="39"/>
      <c r="H64" s="10">
        <v>-12069</v>
      </c>
      <c r="I64" s="39"/>
      <c r="J64" s="94">
        <v>0</v>
      </c>
      <c r="K64" s="39"/>
      <c r="L64" s="40">
        <v>0</v>
      </c>
    </row>
    <row r="65" spans="6:12" ht="6" customHeight="1">
      <c r="F65" s="99"/>
      <c r="G65" s="39"/>
      <c r="H65" s="39"/>
      <c r="I65" s="39"/>
      <c r="J65" s="99"/>
      <c r="K65" s="39"/>
      <c r="L65" s="39"/>
    </row>
    <row r="66" spans="6:12" ht="18" customHeight="1" thickBot="1">
      <c r="F66" s="95">
        <f>F32</f>
        <v>1429874</v>
      </c>
      <c r="G66" s="39"/>
      <c r="H66" s="29">
        <f>H32</f>
        <v>972858</v>
      </c>
      <c r="I66" s="39"/>
      <c r="J66" s="95">
        <f>J32</f>
        <v>714245</v>
      </c>
      <c r="K66" s="39"/>
      <c r="L66" s="29">
        <f>L51</f>
        <v>768737</v>
      </c>
    </row>
    <row r="67" spans="6:11" ht="18.75" customHeight="1" thickTop="1">
      <c r="F67" s="92"/>
      <c r="G67" s="39"/>
      <c r="I67" s="39"/>
      <c r="J67" s="92"/>
      <c r="K67" s="39"/>
    </row>
    <row r="68" spans="1:12" ht="18.75" customHeight="1">
      <c r="A68" s="1" t="s">
        <v>219</v>
      </c>
      <c r="F68" s="99"/>
      <c r="G68" s="39"/>
      <c r="H68" s="39"/>
      <c r="I68" s="39"/>
      <c r="J68" s="99"/>
      <c r="K68" s="39"/>
      <c r="L68" s="39"/>
    </row>
    <row r="69" spans="1:12" ht="18.75" customHeight="1">
      <c r="A69" s="6"/>
      <c r="B69" s="32" t="s">
        <v>141</v>
      </c>
      <c r="F69" s="92">
        <f>F72-F70</f>
        <v>1375591</v>
      </c>
      <c r="G69" s="39"/>
      <c r="H69" s="4">
        <v>991043</v>
      </c>
      <c r="I69" s="39"/>
      <c r="J69" s="92">
        <f>J72-J70</f>
        <v>714245</v>
      </c>
      <c r="K69" s="39"/>
      <c r="L69" s="4">
        <v>768737</v>
      </c>
    </row>
    <row r="70" spans="1:12" ht="18" customHeight="1">
      <c r="A70" s="6"/>
      <c r="B70" s="32" t="s">
        <v>75</v>
      </c>
      <c r="F70" s="94">
        <v>-31963</v>
      </c>
      <c r="G70" s="39"/>
      <c r="H70" s="10">
        <v>-8348</v>
      </c>
      <c r="I70" s="39"/>
      <c r="J70" s="94">
        <v>0</v>
      </c>
      <c r="K70" s="39"/>
      <c r="L70" s="40">
        <v>0</v>
      </c>
    </row>
    <row r="71" spans="6:12" ht="6" customHeight="1">
      <c r="F71" s="92"/>
      <c r="G71" s="39"/>
      <c r="I71" s="39"/>
      <c r="J71" s="92"/>
      <c r="K71" s="39"/>
      <c r="L71" s="39"/>
    </row>
    <row r="72" spans="6:12" ht="18" customHeight="1" thickBot="1">
      <c r="F72" s="95">
        <f>F51</f>
        <v>1343628</v>
      </c>
      <c r="G72" s="39"/>
      <c r="H72" s="29">
        <f>SUM(H69:H71)</f>
        <v>982695</v>
      </c>
      <c r="I72" s="39"/>
      <c r="J72" s="95">
        <f>J51</f>
        <v>714245</v>
      </c>
      <c r="K72" s="39"/>
      <c r="L72" s="29">
        <f>SUM(L69:L70)</f>
        <v>768737</v>
      </c>
    </row>
    <row r="73" spans="4:12" ht="18.75" customHeight="1" thickTop="1">
      <c r="D73" s="16"/>
      <c r="E73" s="1"/>
      <c r="F73" s="100"/>
      <c r="G73" s="1"/>
      <c r="H73" s="15"/>
      <c r="I73" s="16"/>
      <c r="J73" s="100"/>
      <c r="K73" s="1"/>
      <c r="L73" s="15"/>
    </row>
    <row r="74" spans="1:11" ht="18" customHeight="1">
      <c r="A74" s="1" t="s">
        <v>76</v>
      </c>
      <c r="E74" s="4"/>
      <c r="F74" s="92"/>
      <c r="G74" s="4"/>
      <c r="I74" s="4"/>
      <c r="J74" s="92"/>
      <c r="K74" s="4"/>
    </row>
    <row r="75" spans="1:12" ht="18" customHeight="1">
      <c r="A75" s="1"/>
      <c r="B75" s="3" t="s">
        <v>77</v>
      </c>
      <c r="F75" s="99">
        <f>F63/3730000</f>
        <v>0.3867123324396783</v>
      </c>
      <c r="G75" s="18"/>
      <c r="H75" s="39">
        <v>0.26405549597855227</v>
      </c>
      <c r="I75" s="19"/>
      <c r="J75" s="99">
        <f>J63/3730000</f>
        <v>0.19148659517426272</v>
      </c>
      <c r="K75" s="18"/>
      <c r="L75" s="39">
        <v>0.20609571045576408</v>
      </c>
    </row>
    <row r="76" spans="1:12" ht="18" customHeight="1">
      <c r="A76" s="1"/>
      <c r="F76" s="39"/>
      <c r="G76" s="18"/>
      <c r="H76" s="39"/>
      <c r="I76" s="19"/>
      <c r="J76" s="39"/>
      <c r="K76" s="18"/>
      <c r="L76" s="39"/>
    </row>
    <row r="77" spans="1:12" ht="18" customHeight="1">
      <c r="A77" s="1"/>
      <c r="F77" s="39"/>
      <c r="G77" s="18"/>
      <c r="H77" s="39"/>
      <c r="I77" s="19"/>
      <c r="J77" s="39"/>
      <c r="K77" s="18"/>
      <c r="L77" s="39"/>
    </row>
    <row r="78" spans="1:12" ht="18" customHeight="1">
      <c r="A78" s="1"/>
      <c r="F78" s="39"/>
      <c r="G78" s="18"/>
      <c r="H78" s="39"/>
      <c r="I78" s="19"/>
      <c r="J78" s="39"/>
      <c r="K78" s="18"/>
      <c r="L78" s="39"/>
    </row>
    <row r="79" spans="1:12" ht="18" customHeight="1">
      <c r="A79" s="1"/>
      <c r="F79" s="39"/>
      <c r="G79" s="18"/>
      <c r="H79" s="39"/>
      <c r="I79" s="19"/>
      <c r="J79" s="39"/>
      <c r="K79" s="18"/>
      <c r="L79" s="39"/>
    </row>
    <row r="80" spans="1:12" ht="18" customHeight="1">
      <c r="A80" s="1"/>
      <c r="F80" s="39"/>
      <c r="G80" s="18"/>
      <c r="H80" s="39"/>
      <c r="I80" s="19"/>
      <c r="J80" s="39"/>
      <c r="K80" s="18"/>
      <c r="L80" s="39"/>
    </row>
    <row r="81" spans="1:12" ht="18" customHeight="1">
      <c r="A81" s="1"/>
      <c r="F81" s="39"/>
      <c r="G81" s="18"/>
      <c r="H81" s="39"/>
      <c r="I81" s="19"/>
      <c r="J81" s="39"/>
      <c r="K81" s="18"/>
      <c r="L81" s="39"/>
    </row>
    <row r="82" spans="1:12" ht="18" customHeight="1">
      <c r="A82" s="1"/>
      <c r="F82" s="39"/>
      <c r="G82" s="18"/>
      <c r="H82" s="39"/>
      <c r="I82" s="19"/>
      <c r="J82" s="39"/>
      <c r="K82" s="18"/>
      <c r="L82" s="39"/>
    </row>
    <row r="83" spans="1:12" ht="18" customHeight="1">
      <c r="A83" s="1"/>
      <c r="F83" s="39"/>
      <c r="G83" s="18"/>
      <c r="H83" s="39"/>
      <c r="I83" s="19"/>
      <c r="J83" s="39"/>
      <c r="K83" s="18"/>
      <c r="L83" s="39"/>
    </row>
    <row r="84" spans="1:12" ht="18" customHeight="1">
      <c r="A84" s="1"/>
      <c r="F84" s="39"/>
      <c r="G84" s="18"/>
      <c r="H84" s="39"/>
      <c r="I84" s="19"/>
      <c r="J84" s="39"/>
      <c r="K84" s="18"/>
      <c r="L84" s="39"/>
    </row>
    <row r="85" spans="1:12" ht="18" customHeight="1">
      <c r="A85" s="1"/>
      <c r="F85" s="39"/>
      <c r="G85" s="18"/>
      <c r="H85" s="39"/>
      <c r="I85" s="19"/>
      <c r="J85" s="39"/>
      <c r="K85" s="18"/>
      <c r="L85" s="39"/>
    </row>
    <row r="86" spans="1:12" ht="18" customHeight="1">
      <c r="A86" s="1"/>
      <c r="F86" s="39"/>
      <c r="G86" s="18"/>
      <c r="H86" s="39"/>
      <c r="I86" s="19"/>
      <c r="J86" s="39"/>
      <c r="K86" s="18"/>
      <c r="L86" s="39"/>
    </row>
    <row r="87" spans="1:12" ht="18" customHeight="1">
      <c r="A87" s="1"/>
      <c r="F87" s="39"/>
      <c r="G87" s="18"/>
      <c r="H87" s="39"/>
      <c r="I87" s="19"/>
      <c r="J87" s="39"/>
      <c r="K87" s="18"/>
      <c r="L87" s="39"/>
    </row>
    <row r="88" spans="1:12" ht="18" customHeight="1">
      <c r="A88" s="1"/>
      <c r="F88" s="39"/>
      <c r="G88" s="18"/>
      <c r="H88" s="39"/>
      <c r="I88" s="19"/>
      <c r="J88" s="39"/>
      <c r="K88" s="18"/>
      <c r="L88" s="39"/>
    </row>
    <row r="89" spans="1:12" ht="18" customHeight="1">
      <c r="A89" s="1"/>
      <c r="F89" s="39"/>
      <c r="G89" s="18"/>
      <c r="H89" s="39"/>
      <c r="I89" s="19"/>
      <c r="J89" s="39"/>
      <c r="K89" s="18"/>
      <c r="L89" s="39"/>
    </row>
    <row r="90" spans="1:12" ht="18" customHeight="1">
      <c r="A90" s="1"/>
      <c r="F90" s="39"/>
      <c r="G90" s="18"/>
      <c r="H90" s="39"/>
      <c r="I90" s="19"/>
      <c r="J90" s="39"/>
      <c r="K90" s="18"/>
      <c r="L90" s="39"/>
    </row>
    <row r="91" spans="1:12" ht="18" customHeight="1">
      <c r="A91" s="1"/>
      <c r="F91" s="39"/>
      <c r="G91" s="18"/>
      <c r="H91" s="39"/>
      <c r="I91" s="19"/>
      <c r="J91" s="39"/>
      <c r="K91" s="18"/>
      <c r="L91" s="39"/>
    </row>
    <row r="92" spans="1:12" ht="18" customHeight="1">
      <c r="A92" s="1"/>
      <c r="F92" s="39"/>
      <c r="G92" s="18"/>
      <c r="H92" s="39"/>
      <c r="I92" s="19"/>
      <c r="J92" s="39"/>
      <c r="K92" s="18"/>
      <c r="L92" s="39"/>
    </row>
    <row r="93" spans="1:12" ht="18" customHeight="1">
      <c r="A93" s="1"/>
      <c r="F93" s="39"/>
      <c r="G93" s="18"/>
      <c r="H93" s="39"/>
      <c r="I93" s="19"/>
      <c r="J93" s="39"/>
      <c r="K93" s="18"/>
      <c r="L93" s="39"/>
    </row>
    <row r="94" spans="1:12" ht="18" customHeight="1">
      <c r="A94" s="1"/>
      <c r="F94" s="39"/>
      <c r="G94" s="18"/>
      <c r="H94" s="39"/>
      <c r="I94" s="19"/>
      <c r="J94" s="39"/>
      <c r="K94" s="18"/>
      <c r="L94" s="39"/>
    </row>
    <row r="95" spans="1:12" ht="18" customHeight="1">
      <c r="A95" s="1"/>
      <c r="F95" s="39"/>
      <c r="G95" s="18"/>
      <c r="H95" s="39"/>
      <c r="I95" s="19"/>
      <c r="J95" s="39"/>
      <c r="K95" s="18"/>
      <c r="L95" s="39"/>
    </row>
    <row r="96" spans="1:12" ht="18" customHeight="1">
      <c r="A96" s="1"/>
      <c r="F96" s="39"/>
      <c r="G96" s="18"/>
      <c r="H96" s="39"/>
      <c r="I96" s="19"/>
      <c r="J96" s="39"/>
      <c r="K96" s="18"/>
      <c r="L96" s="39"/>
    </row>
    <row r="97" spans="1:12" ht="18" customHeight="1">
      <c r="A97" s="1"/>
      <c r="F97" s="39"/>
      <c r="G97" s="18"/>
      <c r="H97" s="39"/>
      <c r="I97" s="19"/>
      <c r="J97" s="39"/>
      <c r="K97" s="18"/>
      <c r="L97" s="39"/>
    </row>
    <row r="98" spans="1:12" ht="18" customHeight="1">
      <c r="A98" s="1"/>
      <c r="F98" s="39"/>
      <c r="G98" s="18"/>
      <c r="H98" s="39"/>
      <c r="I98" s="19"/>
      <c r="J98" s="39"/>
      <c r="K98" s="18"/>
      <c r="L98" s="39"/>
    </row>
    <row r="99" spans="1:12" ht="18" customHeight="1">
      <c r="A99" s="1"/>
      <c r="F99" s="39"/>
      <c r="G99" s="18"/>
      <c r="H99" s="39"/>
      <c r="I99" s="19"/>
      <c r="J99" s="39"/>
      <c r="K99" s="18"/>
      <c r="L99" s="39"/>
    </row>
    <row r="100" spans="1:12" ht="4.5" customHeight="1">
      <c r="A100" s="1"/>
      <c r="F100" s="39"/>
      <c r="G100" s="18"/>
      <c r="H100" s="39"/>
      <c r="I100" s="19"/>
      <c r="J100" s="39"/>
      <c r="K100" s="18"/>
      <c r="L100" s="39"/>
    </row>
    <row r="101" spans="1:12" ht="21.75" customHeight="1">
      <c r="A101" s="137" t="str">
        <f>'2-4'!A51:L51</f>
        <v>หมายเหตุประกอบข้อมูลทางการเงินระหว่างกาลแบบย่อในหน้า 14 ถึง 41 เป็นส่วนหนึ่งของข้อมูลทางการเงินระหว่างกาลนี้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</row>
  </sheetData>
  <sheetProtection/>
  <mergeCells count="2">
    <mergeCell ref="A53:L53"/>
    <mergeCell ref="A101:L101"/>
  </mergeCells>
  <printOptions/>
  <pageMargins left="0.8" right="0.5" top="0.5" bottom="0.6" header="0.49" footer="0.4"/>
  <pageSetup firstPageNumber="5" useFirstPageNumber="1" fitToHeight="0" fitToWidth="1" horizontalDpi="1200" verticalDpi="1200" orientation="portrait" paperSize="9" scale="95" r:id="rId1"/>
  <headerFooter>
    <oddFooter>&amp;R&amp;"Arial Unicode MS,Regular"&amp;9&amp;P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L101"/>
  <sheetViews>
    <sheetView zoomScale="96" zoomScaleNormal="96" zoomScaleSheetLayoutView="130" zoomScalePageLayoutView="0" workbookViewId="0" topLeftCell="A1">
      <selection activeCell="A1" sqref="A1"/>
    </sheetView>
  </sheetViews>
  <sheetFormatPr defaultColWidth="6.8515625" defaultRowHeight="18.75" customHeight="1"/>
  <cols>
    <col min="1" max="2" width="1.1484375" style="3" customWidth="1"/>
    <col min="3" max="3" width="35.421875" style="3" customWidth="1"/>
    <col min="4" max="4" width="7.7109375" style="2" customWidth="1"/>
    <col min="5" max="5" width="0.42578125" style="3" customWidth="1"/>
    <col min="6" max="6" width="11.7109375" style="4" customWidth="1"/>
    <col min="7" max="7" width="0.71875" style="3" customWidth="1"/>
    <col min="8" max="8" width="11.7109375" style="4" customWidth="1"/>
    <col min="9" max="9" width="0.71875" style="2" customWidth="1"/>
    <col min="10" max="10" width="11.28125" style="4" customWidth="1"/>
    <col min="11" max="11" width="0.71875" style="3" customWidth="1"/>
    <col min="12" max="12" width="11.7109375" style="4" customWidth="1"/>
    <col min="13" max="16384" width="6.8515625" style="6" customWidth="1"/>
  </cols>
  <sheetData>
    <row r="1" spans="1:12" ht="21.75" customHeight="1">
      <c r="A1" s="1" t="s">
        <v>0</v>
      </c>
      <c r="B1" s="1"/>
      <c r="C1" s="1"/>
      <c r="G1" s="18"/>
      <c r="I1" s="19"/>
      <c r="K1" s="18"/>
      <c r="L1" s="14" t="s">
        <v>3</v>
      </c>
    </row>
    <row r="2" spans="1:11" ht="21.75" customHeight="1">
      <c r="A2" s="1" t="s">
        <v>59</v>
      </c>
      <c r="B2" s="1"/>
      <c r="C2" s="1"/>
      <c r="G2" s="18"/>
      <c r="I2" s="19"/>
      <c r="K2" s="18"/>
    </row>
    <row r="3" spans="1:12" ht="21.75" customHeight="1">
      <c r="A3" s="7" t="s">
        <v>236</v>
      </c>
      <c r="B3" s="7"/>
      <c r="C3" s="7"/>
      <c r="D3" s="8"/>
      <c r="E3" s="9"/>
      <c r="F3" s="10"/>
      <c r="G3" s="30"/>
      <c r="H3" s="10"/>
      <c r="I3" s="31"/>
      <c r="J3" s="10"/>
      <c r="K3" s="30"/>
      <c r="L3" s="10"/>
    </row>
    <row r="4" spans="7:11" ht="18" customHeight="1">
      <c r="G4" s="18"/>
      <c r="I4" s="19"/>
      <c r="K4" s="18"/>
    </row>
    <row r="5" spans="1:12" ht="18" customHeight="1">
      <c r="A5" s="6"/>
      <c r="D5" s="11"/>
      <c r="E5" s="1"/>
      <c r="F5" s="10"/>
      <c r="G5" s="36"/>
      <c r="H5" s="13" t="s">
        <v>2</v>
      </c>
      <c r="I5" s="37"/>
      <c r="J5" s="10"/>
      <c r="K5" s="36"/>
      <c r="L5" s="13" t="s">
        <v>140</v>
      </c>
    </row>
    <row r="6" spans="5:12" ht="18" customHeight="1">
      <c r="E6" s="1"/>
      <c r="F6" s="15" t="s">
        <v>180</v>
      </c>
      <c r="G6" s="1"/>
      <c r="H6" s="15" t="s">
        <v>151</v>
      </c>
      <c r="I6" s="16"/>
      <c r="J6" s="15" t="s">
        <v>180</v>
      </c>
      <c r="K6" s="1"/>
      <c r="L6" s="15" t="s">
        <v>151</v>
      </c>
    </row>
    <row r="7" spans="4:12" ht="18" customHeight="1">
      <c r="D7" s="17" t="s">
        <v>6</v>
      </c>
      <c r="E7" s="1"/>
      <c r="F7" s="13" t="s">
        <v>7</v>
      </c>
      <c r="G7" s="1"/>
      <c r="H7" s="13" t="s">
        <v>7</v>
      </c>
      <c r="I7" s="16"/>
      <c r="J7" s="13" t="s">
        <v>7</v>
      </c>
      <c r="K7" s="1"/>
      <c r="L7" s="13" t="s">
        <v>7</v>
      </c>
    </row>
    <row r="8" spans="6:11" ht="6" customHeight="1">
      <c r="F8" s="92"/>
      <c r="G8" s="21"/>
      <c r="I8" s="21"/>
      <c r="J8" s="92"/>
      <c r="K8" s="21"/>
    </row>
    <row r="9" spans="1:12" ht="18" customHeight="1">
      <c r="A9" s="3" t="s">
        <v>170</v>
      </c>
      <c r="F9" s="92">
        <v>3666326</v>
      </c>
      <c r="G9" s="21"/>
      <c r="H9" s="4">
        <v>3376178</v>
      </c>
      <c r="I9" s="21"/>
      <c r="J9" s="92">
        <v>1773838</v>
      </c>
      <c r="K9" s="21"/>
      <c r="L9" s="4">
        <v>1874388</v>
      </c>
    </row>
    <row r="10" spans="1:12" ht="18" customHeight="1">
      <c r="A10" s="3" t="s">
        <v>60</v>
      </c>
      <c r="F10" s="91">
        <v>3034008</v>
      </c>
      <c r="G10" s="6"/>
      <c r="H10" s="6">
        <v>2459261</v>
      </c>
      <c r="I10" s="6"/>
      <c r="J10" s="92">
        <v>0</v>
      </c>
      <c r="K10" s="6"/>
      <c r="L10" s="4">
        <v>0</v>
      </c>
    </row>
    <row r="11" spans="1:12" ht="18" customHeight="1">
      <c r="A11" s="3" t="s">
        <v>61</v>
      </c>
      <c r="D11" s="27">
        <v>8.2</v>
      </c>
      <c r="F11" s="92">
        <v>0</v>
      </c>
      <c r="G11" s="21"/>
      <c r="H11" s="4">
        <v>0</v>
      </c>
      <c r="I11" s="21"/>
      <c r="J11" s="92">
        <v>2185012</v>
      </c>
      <c r="K11" s="21"/>
      <c r="L11" s="4">
        <v>1760313</v>
      </c>
    </row>
    <row r="12" spans="1:12" ht="18" customHeight="1">
      <c r="A12" s="3" t="s">
        <v>62</v>
      </c>
      <c r="D12" s="27"/>
      <c r="F12" s="92">
        <v>28250</v>
      </c>
      <c r="G12" s="21"/>
      <c r="H12" s="4">
        <v>24254</v>
      </c>
      <c r="I12" s="21"/>
      <c r="J12" s="92">
        <v>141071</v>
      </c>
      <c r="K12" s="21"/>
      <c r="L12" s="4">
        <v>61471</v>
      </c>
    </row>
    <row r="13" spans="1:11" ht="18" customHeight="1">
      <c r="A13" s="3" t="s">
        <v>206</v>
      </c>
      <c r="F13" s="92"/>
      <c r="G13" s="21"/>
      <c r="I13" s="21"/>
      <c r="J13" s="92"/>
      <c r="K13" s="21"/>
    </row>
    <row r="14" spans="2:12" ht="18" customHeight="1">
      <c r="B14" s="3" t="s">
        <v>207</v>
      </c>
      <c r="F14" s="94">
        <v>0</v>
      </c>
      <c r="G14" s="21"/>
      <c r="H14" s="10">
        <v>894577</v>
      </c>
      <c r="I14" s="21"/>
      <c r="J14" s="94">
        <v>0</v>
      </c>
      <c r="K14" s="21"/>
      <c r="L14" s="10">
        <v>0</v>
      </c>
    </row>
    <row r="15" spans="6:11" ht="6" customHeight="1">
      <c r="F15" s="92"/>
      <c r="G15" s="21"/>
      <c r="I15" s="21"/>
      <c r="J15" s="92"/>
      <c r="K15" s="21"/>
    </row>
    <row r="16" spans="1:12" ht="18" customHeight="1">
      <c r="A16" s="1" t="s">
        <v>63</v>
      </c>
      <c r="B16" s="6"/>
      <c r="C16" s="1"/>
      <c r="F16" s="94">
        <f>SUM(F9:F14)</f>
        <v>6728584</v>
      </c>
      <c r="G16" s="21"/>
      <c r="H16" s="10">
        <f>SUM(H9:H14)</f>
        <v>6754270</v>
      </c>
      <c r="I16" s="21"/>
      <c r="J16" s="94">
        <f>SUM(J9:J14)</f>
        <v>4099921</v>
      </c>
      <c r="K16" s="21"/>
      <c r="L16" s="10">
        <f>SUM(L9:L14)</f>
        <v>3696172</v>
      </c>
    </row>
    <row r="17" spans="6:11" ht="9.75" customHeight="1">
      <c r="F17" s="92"/>
      <c r="G17" s="21"/>
      <c r="I17" s="21"/>
      <c r="J17" s="92"/>
      <c r="K17" s="21"/>
    </row>
    <row r="18" spans="1:12" ht="18" customHeight="1">
      <c r="A18" s="3" t="s">
        <v>171</v>
      </c>
      <c r="D18" s="27"/>
      <c r="F18" s="92">
        <v>-3145647</v>
      </c>
      <c r="G18" s="18"/>
      <c r="H18" s="4">
        <v>-2834335</v>
      </c>
      <c r="I18" s="19"/>
      <c r="J18" s="92">
        <v>-1747279</v>
      </c>
      <c r="K18" s="18"/>
      <c r="L18" s="4">
        <v>-1728645</v>
      </c>
    </row>
    <row r="19" spans="1:12" ht="18" customHeight="1">
      <c r="A19" s="3" t="s">
        <v>64</v>
      </c>
      <c r="D19" s="27"/>
      <c r="F19" s="92">
        <v>-43757</v>
      </c>
      <c r="G19" s="18"/>
      <c r="H19" s="4">
        <v>-36760</v>
      </c>
      <c r="I19" s="19"/>
      <c r="J19" s="92">
        <v>-33614</v>
      </c>
      <c r="K19" s="18"/>
      <c r="L19" s="4">
        <v>-28775</v>
      </c>
    </row>
    <row r="20" spans="1:12" ht="18" customHeight="1">
      <c r="A20" s="3" t="s">
        <v>65</v>
      </c>
      <c r="F20" s="92">
        <v>-481522</v>
      </c>
      <c r="G20" s="21"/>
      <c r="H20" s="4">
        <v>-432694</v>
      </c>
      <c r="I20" s="21"/>
      <c r="J20" s="92">
        <v>-330353</v>
      </c>
      <c r="K20" s="21"/>
      <c r="L20" s="4">
        <v>-244350</v>
      </c>
    </row>
    <row r="21" spans="1:12" ht="18" customHeight="1">
      <c r="A21" s="3" t="s">
        <v>66</v>
      </c>
      <c r="E21" s="21"/>
      <c r="F21" s="92">
        <v>175657</v>
      </c>
      <c r="G21" s="21"/>
      <c r="H21" s="4">
        <v>10830</v>
      </c>
      <c r="I21" s="21"/>
      <c r="J21" s="92">
        <v>-2461</v>
      </c>
      <c r="K21" s="21"/>
      <c r="L21" s="4">
        <v>-978</v>
      </c>
    </row>
    <row r="22" spans="1:12" ht="18" customHeight="1">
      <c r="A22" s="3" t="s">
        <v>68</v>
      </c>
      <c r="E22" s="21"/>
      <c r="F22" s="94">
        <v>-603588</v>
      </c>
      <c r="G22" s="21"/>
      <c r="H22" s="10">
        <v>-576345</v>
      </c>
      <c r="I22" s="21"/>
      <c r="J22" s="94">
        <v>-255761</v>
      </c>
      <c r="K22" s="21"/>
      <c r="L22" s="10">
        <v>-153454</v>
      </c>
    </row>
    <row r="23" spans="6:11" ht="6" customHeight="1">
      <c r="F23" s="92"/>
      <c r="G23" s="21"/>
      <c r="I23" s="21"/>
      <c r="J23" s="92"/>
      <c r="K23" s="21"/>
    </row>
    <row r="24" spans="1:12" ht="18" customHeight="1">
      <c r="A24" s="1" t="s">
        <v>67</v>
      </c>
      <c r="B24" s="6"/>
      <c r="F24" s="94">
        <f>SUM(F18:F23)</f>
        <v>-4098857</v>
      </c>
      <c r="G24" s="4"/>
      <c r="H24" s="10">
        <f>SUM(H18:H23)</f>
        <v>-3869304</v>
      </c>
      <c r="I24" s="4"/>
      <c r="J24" s="94">
        <f>SUM(J18:J23)</f>
        <v>-2369468</v>
      </c>
      <c r="K24" s="4"/>
      <c r="L24" s="10">
        <f>SUM(L18:L23)</f>
        <v>-2156202</v>
      </c>
    </row>
    <row r="25" spans="6:11" ht="9.75" customHeight="1">
      <c r="F25" s="92"/>
      <c r="G25" s="4"/>
      <c r="I25" s="4"/>
      <c r="J25" s="92"/>
      <c r="K25" s="4"/>
    </row>
    <row r="26" spans="1:12" ht="18" customHeight="1">
      <c r="A26" s="3" t="s">
        <v>253</v>
      </c>
      <c r="F26" s="110"/>
      <c r="G26" s="21"/>
      <c r="H26" s="111"/>
      <c r="I26" s="21"/>
      <c r="J26" s="110"/>
      <c r="K26" s="21"/>
      <c r="L26" s="111"/>
    </row>
    <row r="27" spans="2:12" ht="18" customHeight="1">
      <c r="B27" s="3" t="s">
        <v>252</v>
      </c>
      <c r="D27" s="27">
        <v>8.1</v>
      </c>
      <c r="F27" s="94">
        <v>-6434</v>
      </c>
      <c r="G27" s="21"/>
      <c r="H27" s="10">
        <v>-7703</v>
      </c>
      <c r="I27" s="21"/>
      <c r="J27" s="94">
        <v>0</v>
      </c>
      <c r="K27" s="21"/>
      <c r="L27" s="10">
        <v>0</v>
      </c>
    </row>
    <row r="28" spans="6:11" ht="6" customHeight="1">
      <c r="F28" s="92"/>
      <c r="G28" s="4"/>
      <c r="I28" s="4"/>
      <c r="J28" s="92"/>
      <c r="K28" s="4"/>
    </row>
    <row r="29" spans="1:12" ht="13.5">
      <c r="A29" s="1" t="s">
        <v>69</v>
      </c>
      <c r="F29" s="92">
        <f>F16+F24+F27</f>
        <v>2623293</v>
      </c>
      <c r="G29" s="4"/>
      <c r="H29" s="4">
        <f>H16+H24+H27</f>
        <v>2877263</v>
      </c>
      <c r="I29" s="4"/>
      <c r="J29" s="92">
        <f>J16+J24+J27</f>
        <v>1730453</v>
      </c>
      <c r="K29" s="4"/>
      <c r="L29" s="4">
        <f>L16+L24+L27</f>
        <v>1539970</v>
      </c>
    </row>
    <row r="30" spans="1:12" ht="18" customHeight="1">
      <c r="A30" s="3" t="s">
        <v>70</v>
      </c>
      <c r="D30" s="2">
        <v>14</v>
      </c>
      <c r="F30" s="94">
        <v>5013</v>
      </c>
      <c r="G30" s="21"/>
      <c r="H30" s="10">
        <v>17755</v>
      </c>
      <c r="I30" s="21"/>
      <c r="J30" s="94">
        <v>-864</v>
      </c>
      <c r="K30" s="21"/>
      <c r="L30" s="10">
        <v>-1040</v>
      </c>
    </row>
    <row r="31" spans="6:11" ht="6" customHeight="1">
      <c r="F31" s="92"/>
      <c r="G31" s="21"/>
      <c r="I31" s="21"/>
      <c r="J31" s="92"/>
      <c r="K31" s="21"/>
    </row>
    <row r="32" spans="1:12" ht="18" customHeight="1">
      <c r="A32" s="1" t="s">
        <v>71</v>
      </c>
      <c r="F32" s="94">
        <f>SUM(F29:F30)</f>
        <v>2628306</v>
      </c>
      <c r="G32" s="4"/>
      <c r="H32" s="10">
        <f>SUM(H29:H30)</f>
        <v>2895018</v>
      </c>
      <c r="I32" s="4"/>
      <c r="J32" s="94">
        <f>SUM(J29:J30)</f>
        <v>1729589</v>
      </c>
      <c r="K32" s="4"/>
      <c r="L32" s="10">
        <f>SUM(L29:L30)</f>
        <v>1538930</v>
      </c>
    </row>
    <row r="33" spans="6:11" ht="9.75" customHeight="1">
      <c r="F33" s="92"/>
      <c r="G33" s="4"/>
      <c r="I33" s="4"/>
      <c r="J33" s="92"/>
      <c r="K33" s="4"/>
    </row>
    <row r="34" spans="1:11" ht="18" customHeight="1">
      <c r="A34" s="1" t="s">
        <v>72</v>
      </c>
      <c r="F34" s="92"/>
      <c r="G34" s="21"/>
      <c r="I34" s="21"/>
      <c r="J34" s="92"/>
      <c r="K34" s="21"/>
    </row>
    <row r="35" spans="1:11" ht="6" customHeight="1">
      <c r="A35" s="1"/>
      <c r="F35" s="92"/>
      <c r="G35" s="4"/>
      <c r="I35" s="4"/>
      <c r="J35" s="92"/>
      <c r="K35" s="4"/>
    </row>
    <row r="36" spans="1:11" ht="18" customHeight="1">
      <c r="A36" s="1" t="s">
        <v>162</v>
      </c>
      <c r="F36" s="92"/>
      <c r="G36" s="21"/>
      <c r="I36" s="21"/>
      <c r="J36" s="92"/>
      <c r="K36" s="21"/>
    </row>
    <row r="37" spans="1:11" ht="18" customHeight="1">
      <c r="A37" s="1"/>
      <c r="B37" s="1" t="s">
        <v>73</v>
      </c>
      <c r="F37" s="92"/>
      <c r="G37" s="21"/>
      <c r="I37" s="21"/>
      <c r="J37" s="92"/>
      <c r="K37" s="21"/>
    </row>
    <row r="38" spans="1:11" ht="18" customHeight="1">
      <c r="A38" s="1"/>
      <c r="B38" s="32" t="s">
        <v>174</v>
      </c>
      <c r="F38" s="92"/>
      <c r="G38" s="21"/>
      <c r="I38" s="21"/>
      <c r="J38" s="92"/>
      <c r="K38" s="21"/>
    </row>
    <row r="39" spans="1:12" ht="18" customHeight="1">
      <c r="A39" s="1"/>
      <c r="B39" s="6"/>
      <c r="C39" s="38" t="s">
        <v>163</v>
      </c>
      <c r="F39" s="92">
        <v>0</v>
      </c>
      <c r="G39" s="21"/>
      <c r="H39" s="4">
        <v>338</v>
      </c>
      <c r="I39" s="21"/>
      <c r="J39" s="92">
        <v>0</v>
      </c>
      <c r="K39" s="21"/>
      <c r="L39" s="4">
        <v>0</v>
      </c>
    </row>
    <row r="40" spans="1:11" ht="18" customHeight="1">
      <c r="A40" s="1"/>
      <c r="B40" s="6" t="s">
        <v>164</v>
      </c>
      <c r="C40" s="6"/>
      <c r="F40" s="92"/>
      <c r="G40" s="21"/>
      <c r="I40" s="21"/>
      <c r="J40" s="92"/>
      <c r="K40" s="21"/>
    </row>
    <row r="41" spans="1:12" ht="18" customHeight="1">
      <c r="A41" s="1"/>
      <c r="B41" s="6"/>
      <c r="C41" s="38" t="s">
        <v>165</v>
      </c>
      <c r="F41" s="92">
        <v>-174629</v>
      </c>
      <c r="G41" s="21"/>
      <c r="H41" s="4">
        <v>1640</v>
      </c>
      <c r="I41" s="21"/>
      <c r="J41" s="92">
        <v>0</v>
      </c>
      <c r="K41" s="21"/>
      <c r="L41" s="4">
        <v>0</v>
      </c>
    </row>
    <row r="42" spans="1:11" ht="18" customHeight="1">
      <c r="A42" s="1"/>
      <c r="B42" s="6" t="s">
        <v>198</v>
      </c>
      <c r="C42" s="6"/>
      <c r="F42" s="92"/>
      <c r="G42" s="21"/>
      <c r="I42" s="21"/>
      <c r="J42" s="92"/>
      <c r="K42" s="21"/>
    </row>
    <row r="43" spans="1:11" ht="18" customHeight="1">
      <c r="A43" s="1"/>
      <c r="B43" s="6"/>
      <c r="C43" s="38" t="s">
        <v>164</v>
      </c>
      <c r="F43" s="92"/>
      <c r="G43" s="21"/>
      <c r="I43" s="21"/>
      <c r="J43" s="92"/>
      <c r="K43" s="21"/>
    </row>
    <row r="44" spans="1:12" ht="18" customHeight="1">
      <c r="A44" s="1"/>
      <c r="B44" s="6"/>
      <c r="C44" s="38" t="s">
        <v>199</v>
      </c>
      <c r="F44" s="92">
        <v>0</v>
      </c>
      <c r="G44" s="21"/>
      <c r="H44" s="4">
        <v>15983</v>
      </c>
      <c r="I44" s="21"/>
      <c r="J44" s="92">
        <v>0</v>
      </c>
      <c r="K44" s="21"/>
      <c r="L44" s="4">
        <v>0</v>
      </c>
    </row>
    <row r="45" spans="1:12" ht="18" customHeight="1">
      <c r="A45" s="1"/>
      <c r="B45" s="32" t="s">
        <v>200</v>
      </c>
      <c r="F45" s="92"/>
      <c r="G45" s="21"/>
      <c r="I45" s="21"/>
      <c r="J45" s="91"/>
      <c r="K45" s="21"/>
      <c r="L45" s="6"/>
    </row>
    <row r="46" spans="1:12" ht="18" customHeight="1">
      <c r="A46" s="1"/>
      <c r="B46" s="6"/>
      <c r="C46" s="38" t="s">
        <v>201</v>
      </c>
      <c r="F46" s="94">
        <v>0</v>
      </c>
      <c r="G46" s="21"/>
      <c r="H46" s="10">
        <v>0</v>
      </c>
      <c r="I46" s="21"/>
      <c r="J46" s="94">
        <v>0</v>
      </c>
      <c r="K46" s="21"/>
      <c r="L46" s="10">
        <v>0</v>
      </c>
    </row>
    <row r="47" spans="1:11" ht="6" customHeight="1">
      <c r="A47" s="1"/>
      <c r="F47" s="92"/>
      <c r="G47" s="4"/>
      <c r="I47" s="4"/>
      <c r="J47" s="92"/>
      <c r="K47" s="4"/>
    </row>
    <row r="48" spans="1:11" ht="18" customHeight="1">
      <c r="A48" s="1" t="s">
        <v>229</v>
      </c>
      <c r="F48" s="92"/>
      <c r="G48" s="21"/>
      <c r="I48" s="21"/>
      <c r="J48" s="92"/>
      <c r="K48" s="21"/>
    </row>
    <row r="49" spans="1:12" ht="18" customHeight="1">
      <c r="A49" s="1"/>
      <c r="B49" s="1" t="s">
        <v>230</v>
      </c>
      <c r="F49" s="94">
        <f>SUM(F36:F46)</f>
        <v>-174629</v>
      </c>
      <c r="G49" s="21"/>
      <c r="H49" s="10">
        <f>SUM(H36:H46)</f>
        <v>17961</v>
      </c>
      <c r="I49" s="21"/>
      <c r="J49" s="94">
        <f>SUM(J36:J46)</f>
        <v>0</v>
      </c>
      <c r="K49" s="21"/>
      <c r="L49" s="10">
        <f>SUM(L36:L46)</f>
        <v>0</v>
      </c>
    </row>
    <row r="50" spans="1:11" ht="6" customHeight="1">
      <c r="A50" s="1"/>
      <c r="F50" s="92"/>
      <c r="G50" s="4"/>
      <c r="I50" s="4"/>
      <c r="J50" s="92"/>
      <c r="K50" s="4"/>
    </row>
    <row r="51" spans="1:12" ht="18" customHeight="1" thickBot="1">
      <c r="A51" s="1" t="s">
        <v>74</v>
      </c>
      <c r="F51" s="95">
        <f>SUM(F32,F49)</f>
        <v>2453677</v>
      </c>
      <c r="G51" s="4"/>
      <c r="H51" s="29">
        <f>SUM(H32,H49)</f>
        <v>2912979</v>
      </c>
      <c r="I51" s="4"/>
      <c r="J51" s="95">
        <f>SUM(J32,J49)</f>
        <v>1729589</v>
      </c>
      <c r="K51" s="4"/>
      <c r="L51" s="29">
        <f>SUM(L32,L49)</f>
        <v>1538930</v>
      </c>
    </row>
    <row r="52" spans="1:11" ht="9.75" customHeight="1" thickTop="1">
      <c r="A52" s="1"/>
      <c r="G52" s="4"/>
      <c r="I52" s="4"/>
      <c r="K52" s="4"/>
    </row>
    <row r="53" spans="1:12" ht="21.75" customHeight="1">
      <c r="A53" s="137" t="str">
        <f>'2-4'!A51:L51</f>
        <v>หมายเหตุประกอบข้อมูลทางการเงินระหว่างกาลแบบย่อในหน้า 14 ถึง 41 เป็นส่วนหนึ่งของข้อมูลทางการเงินระหว่างกาลนี้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</row>
    <row r="54" spans="1:12" ht="21.75" customHeight="1">
      <c r="A54" s="1" t="s">
        <v>0</v>
      </c>
      <c r="B54" s="1"/>
      <c r="C54" s="1"/>
      <c r="G54" s="18"/>
      <c r="I54" s="19"/>
      <c r="K54" s="18"/>
      <c r="L54" s="14" t="s">
        <v>3</v>
      </c>
    </row>
    <row r="55" spans="1:11" ht="21.75" customHeight="1">
      <c r="A55" s="1" t="s">
        <v>59</v>
      </c>
      <c r="B55" s="1"/>
      <c r="C55" s="1"/>
      <c r="G55" s="18"/>
      <c r="I55" s="19"/>
      <c r="K55" s="18"/>
    </row>
    <row r="56" spans="1:12" ht="21.75" customHeight="1">
      <c r="A56" s="7" t="s">
        <v>236</v>
      </c>
      <c r="B56" s="7"/>
      <c r="C56" s="7"/>
      <c r="D56" s="8"/>
      <c r="E56" s="9"/>
      <c r="F56" s="10"/>
      <c r="G56" s="30"/>
      <c r="H56" s="10"/>
      <c r="I56" s="31"/>
      <c r="J56" s="10"/>
      <c r="K56" s="30"/>
      <c r="L56" s="10"/>
    </row>
    <row r="57" spans="7:11" ht="18.75" customHeight="1">
      <c r="G57" s="18"/>
      <c r="I57" s="19"/>
      <c r="K57" s="18"/>
    </row>
    <row r="58" spans="1:12" ht="18.75" customHeight="1">
      <c r="A58" s="6"/>
      <c r="D58" s="11"/>
      <c r="E58" s="1"/>
      <c r="F58" s="10"/>
      <c r="G58" s="36"/>
      <c r="H58" s="13" t="s">
        <v>2</v>
      </c>
      <c r="I58" s="37"/>
      <c r="J58" s="10"/>
      <c r="K58" s="36"/>
      <c r="L58" s="13" t="s">
        <v>140</v>
      </c>
    </row>
    <row r="59" spans="5:12" ht="18.75" customHeight="1">
      <c r="E59" s="1"/>
      <c r="F59" s="15" t="s">
        <v>180</v>
      </c>
      <c r="G59" s="1"/>
      <c r="H59" s="15" t="s">
        <v>151</v>
      </c>
      <c r="I59" s="16"/>
      <c r="J59" s="15" t="s">
        <v>180</v>
      </c>
      <c r="K59" s="1"/>
      <c r="L59" s="15" t="s">
        <v>151</v>
      </c>
    </row>
    <row r="60" spans="5:12" ht="18" customHeight="1">
      <c r="E60" s="1"/>
      <c r="F60" s="13" t="s">
        <v>7</v>
      </c>
      <c r="G60" s="1"/>
      <c r="H60" s="13" t="s">
        <v>7</v>
      </c>
      <c r="I60" s="16"/>
      <c r="J60" s="13" t="s">
        <v>7</v>
      </c>
      <c r="K60" s="1"/>
      <c r="L60" s="13" t="s">
        <v>7</v>
      </c>
    </row>
    <row r="61" spans="6:11" ht="6" customHeight="1">
      <c r="F61" s="92"/>
      <c r="G61" s="21"/>
      <c r="I61" s="21"/>
      <c r="J61" s="92"/>
      <c r="K61" s="21"/>
    </row>
    <row r="62" spans="1:11" ht="18" customHeight="1">
      <c r="A62" s="1" t="s">
        <v>197</v>
      </c>
      <c r="F62" s="92"/>
      <c r="G62" s="18"/>
      <c r="I62" s="19"/>
      <c r="J62" s="92"/>
      <c r="K62" s="18"/>
    </row>
    <row r="63" spans="1:12" ht="18" customHeight="1">
      <c r="A63" s="6"/>
      <c r="B63" s="32" t="s">
        <v>141</v>
      </c>
      <c r="F63" s="92">
        <f>F66-F64</f>
        <v>2653156</v>
      </c>
      <c r="G63" s="39"/>
      <c r="H63" s="4">
        <v>2931679</v>
      </c>
      <c r="I63" s="39"/>
      <c r="J63" s="92">
        <f>J66-J64</f>
        <v>1729589</v>
      </c>
      <c r="K63" s="39"/>
      <c r="L63" s="4">
        <v>1538930</v>
      </c>
    </row>
    <row r="64" spans="1:12" ht="18" customHeight="1">
      <c r="A64" s="6"/>
      <c r="B64" s="32" t="s">
        <v>75</v>
      </c>
      <c r="F64" s="94">
        <v>-24850</v>
      </c>
      <c r="G64" s="39"/>
      <c r="H64" s="10">
        <v>-36661</v>
      </c>
      <c r="I64" s="39"/>
      <c r="J64" s="101">
        <v>0</v>
      </c>
      <c r="K64" s="39"/>
      <c r="L64" s="40">
        <v>0</v>
      </c>
    </row>
    <row r="65" spans="6:12" ht="6" customHeight="1">
      <c r="F65" s="99"/>
      <c r="G65" s="39"/>
      <c r="H65" s="39"/>
      <c r="I65" s="39"/>
      <c r="J65" s="99"/>
      <c r="K65" s="39"/>
      <c r="L65" s="39"/>
    </row>
    <row r="66" spans="6:12" ht="18" customHeight="1" thickBot="1">
      <c r="F66" s="95">
        <f>F32</f>
        <v>2628306</v>
      </c>
      <c r="G66" s="39"/>
      <c r="H66" s="29">
        <f>H32</f>
        <v>2895018</v>
      </c>
      <c r="I66" s="39"/>
      <c r="J66" s="95">
        <f>J32</f>
        <v>1729589</v>
      </c>
      <c r="K66" s="39"/>
      <c r="L66" s="29">
        <f>L51</f>
        <v>1538930</v>
      </c>
    </row>
    <row r="67" spans="6:11" ht="18.75" customHeight="1" thickTop="1">
      <c r="F67" s="92"/>
      <c r="G67" s="39"/>
      <c r="I67" s="39"/>
      <c r="J67" s="92"/>
      <c r="K67" s="39"/>
    </row>
    <row r="68" spans="1:12" ht="18.75" customHeight="1">
      <c r="A68" s="1" t="s">
        <v>219</v>
      </c>
      <c r="F68" s="99"/>
      <c r="G68" s="39"/>
      <c r="H68" s="39"/>
      <c r="I68" s="39"/>
      <c r="J68" s="99"/>
      <c r="K68" s="39"/>
      <c r="L68" s="39"/>
    </row>
    <row r="69" spans="1:12" ht="18.75" customHeight="1">
      <c r="A69" s="6"/>
      <c r="B69" s="32" t="s">
        <v>141</v>
      </c>
      <c r="F69" s="92">
        <f>F72-F70</f>
        <v>2525130</v>
      </c>
      <c r="G69" s="39"/>
      <c r="H69" s="4">
        <v>2950068</v>
      </c>
      <c r="I69" s="39"/>
      <c r="J69" s="92">
        <f>J72-J70</f>
        <v>1729589</v>
      </c>
      <c r="K69" s="39"/>
      <c r="L69" s="4">
        <v>1538930</v>
      </c>
    </row>
    <row r="70" spans="1:12" ht="18" customHeight="1">
      <c r="A70" s="6"/>
      <c r="B70" s="32" t="s">
        <v>75</v>
      </c>
      <c r="F70" s="94">
        <v>-71453</v>
      </c>
      <c r="G70" s="39"/>
      <c r="H70" s="10">
        <v>-37089</v>
      </c>
      <c r="I70" s="39"/>
      <c r="J70" s="101">
        <v>0</v>
      </c>
      <c r="K70" s="39"/>
      <c r="L70" s="40">
        <v>0</v>
      </c>
    </row>
    <row r="71" spans="6:12" ht="6" customHeight="1">
      <c r="F71" s="92"/>
      <c r="G71" s="39"/>
      <c r="I71" s="39"/>
      <c r="J71" s="99"/>
      <c r="K71" s="39"/>
      <c r="L71" s="39"/>
    </row>
    <row r="72" spans="6:12" ht="18" customHeight="1" thickBot="1">
      <c r="F72" s="95">
        <f>F51</f>
        <v>2453677</v>
      </c>
      <c r="G72" s="39"/>
      <c r="H72" s="29">
        <f>SUM(H69:H71)</f>
        <v>2912979</v>
      </c>
      <c r="I72" s="39"/>
      <c r="J72" s="95">
        <f>J51</f>
        <v>1729589</v>
      </c>
      <c r="K72" s="39"/>
      <c r="L72" s="29">
        <f>SUM(L69:L70)</f>
        <v>1538930</v>
      </c>
    </row>
    <row r="73" spans="4:12" ht="18.75" customHeight="1" thickTop="1">
      <c r="D73" s="16"/>
      <c r="E73" s="1"/>
      <c r="F73" s="100"/>
      <c r="G73" s="1"/>
      <c r="H73" s="15"/>
      <c r="I73" s="16"/>
      <c r="J73" s="100"/>
      <c r="K73" s="1"/>
      <c r="L73" s="15"/>
    </row>
    <row r="74" spans="1:11" ht="18" customHeight="1">
      <c r="A74" s="1" t="s">
        <v>76</v>
      </c>
      <c r="E74" s="4"/>
      <c r="F74" s="92"/>
      <c r="G74" s="4"/>
      <c r="I74" s="4"/>
      <c r="J74" s="92"/>
      <c r="K74" s="4"/>
    </row>
    <row r="75" spans="1:12" ht="18" customHeight="1">
      <c r="A75" s="1"/>
      <c r="B75" s="3" t="s">
        <v>77</v>
      </c>
      <c r="F75" s="99">
        <f>F63/3730000</f>
        <v>0.7113018766756032</v>
      </c>
      <c r="G75" s="18"/>
      <c r="H75" s="39">
        <v>0.7859729222520108</v>
      </c>
      <c r="I75" s="19"/>
      <c r="J75" s="99">
        <f>J63/3730000</f>
        <v>0.46369678284182303</v>
      </c>
      <c r="K75" s="18"/>
      <c r="L75" s="39">
        <v>0.4125817694369973</v>
      </c>
    </row>
    <row r="76" spans="1:12" ht="18" customHeight="1">
      <c r="A76" s="1"/>
      <c r="F76" s="39"/>
      <c r="G76" s="18"/>
      <c r="H76" s="39"/>
      <c r="I76" s="19"/>
      <c r="J76" s="39"/>
      <c r="K76" s="18"/>
      <c r="L76" s="39"/>
    </row>
    <row r="77" spans="1:12" ht="18" customHeight="1">
      <c r="A77" s="1"/>
      <c r="F77" s="39"/>
      <c r="G77" s="18"/>
      <c r="H77" s="39"/>
      <c r="I77" s="19"/>
      <c r="J77" s="39"/>
      <c r="K77" s="18"/>
      <c r="L77" s="39"/>
    </row>
    <row r="78" spans="1:12" ht="18" customHeight="1">
      <c r="A78" s="1"/>
      <c r="F78" s="39"/>
      <c r="G78" s="18"/>
      <c r="H78" s="39"/>
      <c r="I78" s="19"/>
      <c r="J78" s="39"/>
      <c r="K78" s="18"/>
      <c r="L78" s="39"/>
    </row>
    <row r="79" spans="1:12" ht="18" customHeight="1">
      <c r="A79" s="1"/>
      <c r="F79" s="39"/>
      <c r="G79" s="18"/>
      <c r="H79" s="39"/>
      <c r="I79" s="19"/>
      <c r="J79" s="39"/>
      <c r="K79" s="18"/>
      <c r="L79" s="39"/>
    </row>
    <row r="80" spans="1:12" ht="18" customHeight="1">
      <c r="A80" s="1"/>
      <c r="F80" s="39"/>
      <c r="G80" s="18"/>
      <c r="H80" s="39"/>
      <c r="I80" s="19"/>
      <c r="J80" s="39"/>
      <c r="K80" s="18"/>
      <c r="L80" s="39"/>
    </row>
    <row r="81" spans="1:12" ht="18" customHeight="1">
      <c r="A81" s="1"/>
      <c r="F81" s="39"/>
      <c r="G81" s="18"/>
      <c r="H81" s="39"/>
      <c r="I81" s="19"/>
      <c r="J81" s="39"/>
      <c r="K81" s="18"/>
      <c r="L81" s="39"/>
    </row>
    <row r="82" spans="1:12" ht="18" customHeight="1">
      <c r="A82" s="1"/>
      <c r="F82" s="39"/>
      <c r="G82" s="18"/>
      <c r="H82" s="39"/>
      <c r="I82" s="19"/>
      <c r="J82" s="39"/>
      <c r="K82" s="18"/>
      <c r="L82" s="39"/>
    </row>
    <row r="83" spans="1:12" ht="18" customHeight="1">
      <c r="A83" s="1"/>
      <c r="F83" s="39"/>
      <c r="G83" s="18"/>
      <c r="H83" s="39"/>
      <c r="I83" s="19"/>
      <c r="J83" s="39"/>
      <c r="K83" s="18"/>
      <c r="L83" s="39"/>
    </row>
    <row r="84" spans="1:12" ht="18" customHeight="1">
      <c r="A84" s="1"/>
      <c r="F84" s="39"/>
      <c r="G84" s="18"/>
      <c r="H84" s="39"/>
      <c r="I84" s="19"/>
      <c r="J84" s="39"/>
      <c r="K84" s="18"/>
      <c r="L84" s="39"/>
    </row>
    <row r="85" spans="1:12" ht="18" customHeight="1">
      <c r="A85" s="1"/>
      <c r="F85" s="39"/>
      <c r="G85" s="18"/>
      <c r="H85" s="39"/>
      <c r="I85" s="19"/>
      <c r="J85" s="39"/>
      <c r="K85" s="18"/>
      <c r="L85" s="39"/>
    </row>
    <row r="86" spans="1:12" ht="18" customHeight="1">
      <c r="A86" s="1"/>
      <c r="F86" s="39"/>
      <c r="G86" s="18"/>
      <c r="H86" s="39"/>
      <c r="I86" s="19"/>
      <c r="J86" s="39"/>
      <c r="K86" s="18"/>
      <c r="L86" s="39"/>
    </row>
    <row r="87" spans="1:12" ht="18" customHeight="1">
      <c r="A87" s="1"/>
      <c r="F87" s="39"/>
      <c r="G87" s="18"/>
      <c r="H87" s="39"/>
      <c r="I87" s="19"/>
      <c r="J87" s="39"/>
      <c r="K87" s="18"/>
      <c r="L87" s="39"/>
    </row>
    <row r="88" spans="1:12" ht="18" customHeight="1">
      <c r="A88" s="1"/>
      <c r="F88" s="39"/>
      <c r="G88" s="18"/>
      <c r="H88" s="39"/>
      <c r="I88" s="19"/>
      <c r="J88" s="39"/>
      <c r="K88" s="18"/>
      <c r="L88" s="39"/>
    </row>
    <row r="89" spans="1:12" ht="18" customHeight="1">
      <c r="A89" s="1"/>
      <c r="F89" s="39"/>
      <c r="G89" s="18"/>
      <c r="H89" s="39"/>
      <c r="I89" s="19"/>
      <c r="J89" s="39"/>
      <c r="K89" s="18"/>
      <c r="L89" s="39"/>
    </row>
    <row r="90" spans="1:12" ht="18" customHeight="1">
      <c r="A90" s="1"/>
      <c r="F90" s="39"/>
      <c r="G90" s="18"/>
      <c r="H90" s="39"/>
      <c r="I90" s="19"/>
      <c r="J90" s="39"/>
      <c r="K90" s="18"/>
      <c r="L90" s="39"/>
    </row>
    <row r="91" spans="1:12" ht="18" customHeight="1">
      <c r="A91" s="1"/>
      <c r="F91" s="39"/>
      <c r="G91" s="18"/>
      <c r="H91" s="39"/>
      <c r="I91" s="19"/>
      <c r="J91" s="39"/>
      <c r="K91" s="18"/>
      <c r="L91" s="39"/>
    </row>
    <row r="92" spans="1:12" ht="18" customHeight="1">
      <c r="A92" s="1"/>
      <c r="F92" s="39"/>
      <c r="G92" s="18"/>
      <c r="H92" s="39"/>
      <c r="I92" s="19"/>
      <c r="J92" s="39"/>
      <c r="K92" s="18"/>
      <c r="L92" s="39"/>
    </row>
    <row r="93" spans="1:12" ht="18" customHeight="1">
      <c r="A93" s="1"/>
      <c r="F93" s="39"/>
      <c r="G93" s="18"/>
      <c r="H93" s="39"/>
      <c r="I93" s="19"/>
      <c r="J93" s="39"/>
      <c r="K93" s="18"/>
      <c r="L93" s="39"/>
    </row>
    <row r="94" spans="1:12" ht="18" customHeight="1">
      <c r="A94" s="1"/>
      <c r="F94" s="39"/>
      <c r="G94" s="18"/>
      <c r="H94" s="39"/>
      <c r="I94" s="19"/>
      <c r="J94" s="39"/>
      <c r="K94" s="18"/>
      <c r="L94" s="39"/>
    </row>
    <row r="95" spans="1:12" ht="18" customHeight="1">
      <c r="A95" s="1"/>
      <c r="F95" s="39"/>
      <c r="G95" s="18"/>
      <c r="H95" s="39"/>
      <c r="I95" s="19"/>
      <c r="J95" s="39"/>
      <c r="K95" s="18"/>
      <c r="L95" s="39"/>
    </row>
    <row r="96" spans="1:12" ht="18" customHeight="1">
      <c r="A96" s="1"/>
      <c r="F96" s="39"/>
      <c r="G96" s="18"/>
      <c r="H96" s="39"/>
      <c r="I96" s="19"/>
      <c r="J96" s="39"/>
      <c r="K96" s="18"/>
      <c r="L96" s="39"/>
    </row>
    <row r="97" spans="1:12" ht="18" customHeight="1">
      <c r="A97" s="1"/>
      <c r="F97" s="39"/>
      <c r="G97" s="18"/>
      <c r="H97" s="39"/>
      <c r="I97" s="19"/>
      <c r="J97" s="39"/>
      <c r="K97" s="18"/>
      <c r="L97" s="39"/>
    </row>
    <row r="98" spans="1:12" ht="18" customHeight="1">
      <c r="A98" s="1"/>
      <c r="F98" s="39"/>
      <c r="G98" s="18"/>
      <c r="H98" s="39"/>
      <c r="I98" s="19"/>
      <c r="J98" s="39"/>
      <c r="K98" s="18"/>
      <c r="L98" s="39"/>
    </row>
    <row r="99" spans="1:12" ht="18" customHeight="1">
      <c r="A99" s="1"/>
      <c r="F99" s="39"/>
      <c r="G99" s="18"/>
      <c r="H99" s="39"/>
      <c r="I99" s="19"/>
      <c r="J99" s="39"/>
      <c r="K99" s="18"/>
      <c r="L99" s="39"/>
    </row>
    <row r="100" spans="1:12" ht="5.25" customHeight="1">
      <c r="A100" s="1"/>
      <c r="F100" s="39"/>
      <c r="G100" s="18"/>
      <c r="H100" s="39"/>
      <c r="I100" s="19"/>
      <c r="J100" s="39"/>
      <c r="K100" s="18"/>
      <c r="L100" s="39"/>
    </row>
    <row r="101" spans="1:12" ht="21.75" customHeight="1">
      <c r="A101" s="137" t="str">
        <f>'2-4'!A51:L51</f>
        <v>หมายเหตุประกอบข้อมูลทางการเงินระหว่างกาลแบบย่อในหน้า 14 ถึง 41 เป็นส่วนหนึ่งของข้อมูลทางการเงินระหว่างกาลนี้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</row>
  </sheetData>
  <sheetProtection/>
  <mergeCells count="2">
    <mergeCell ref="A101:L101"/>
    <mergeCell ref="A53:L53"/>
  </mergeCells>
  <printOptions/>
  <pageMargins left="0.8" right="0.5" top="0.5" bottom="0.6" header="0.49" footer="0.4"/>
  <pageSetup firstPageNumber="7" useFirstPageNumber="1" fitToHeight="0" fitToWidth="1" horizontalDpi="1200" verticalDpi="1200" orientation="portrait" paperSize="9" scale="95" r:id="rId1"/>
  <headerFooter>
    <oddFooter>&amp;R&amp;"Arial Unicode MS,Regular"&amp;9&amp;P</oddFoot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AD276"/>
  <sheetViews>
    <sheetView zoomScaleSheetLayoutView="132" workbookViewId="0" topLeftCell="A1">
      <selection activeCell="C12" sqref="C12"/>
    </sheetView>
  </sheetViews>
  <sheetFormatPr defaultColWidth="9.140625" defaultRowHeight="19.5" customHeight="1"/>
  <cols>
    <col min="1" max="1" width="1.1484375" style="43" customWidth="1"/>
    <col min="2" max="2" width="1.421875" style="43" customWidth="1"/>
    <col min="3" max="3" width="35.7109375" style="43" customWidth="1"/>
    <col min="4" max="4" width="7.140625" style="20" customWidth="1"/>
    <col min="5" max="5" width="0.5625" style="42" customWidth="1"/>
    <col min="6" max="6" width="8.7109375" style="20" customWidth="1"/>
    <col min="7" max="7" width="0.5625" style="42" customWidth="1"/>
    <col min="8" max="8" width="8.8515625" style="20" customWidth="1"/>
    <col min="9" max="9" width="0.5625" style="42" customWidth="1"/>
    <col min="10" max="10" width="9.7109375" style="20" customWidth="1"/>
    <col min="11" max="11" width="0.5625" style="42" customWidth="1"/>
    <col min="12" max="12" width="9.57421875" style="20" customWidth="1"/>
    <col min="13" max="13" width="0.5625" style="20" customWidth="1"/>
    <col min="14" max="14" width="12.7109375" style="20" customWidth="1"/>
    <col min="15" max="15" width="0.5625" style="20" customWidth="1"/>
    <col min="16" max="16" width="12.28125" style="20" customWidth="1"/>
    <col min="17" max="17" width="0.5625" style="20" customWidth="1"/>
    <col min="18" max="18" width="13.28125" style="20" customWidth="1"/>
    <col min="19" max="19" width="0.5625" style="20" customWidth="1"/>
    <col min="20" max="20" width="11.7109375" style="20" customWidth="1"/>
    <col min="21" max="21" width="0.5625" style="42" customWidth="1"/>
    <col min="22" max="22" width="11.7109375" style="20" customWidth="1"/>
    <col min="23" max="23" width="0.5625" style="42" customWidth="1"/>
    <col min="24" max="24" width="11.7109375" style="42" customWidth="1"/>
    <col min="25" max="25" width="0.5625" style="42" customWidth="1"/>
    <col min="26" max="26" width="11.7109375" style="20" customWidth="1"/>
    <col min="27" max="27" width="0.5625" style="42" customWidth="1"/>
    <col min="28" max="28" width="11.28125" style="20" customWidth="1"/>
    <col min="29" max="29" width="9.140625" style="43" customWidth="1"/>
    <col min="30" max="30" width="13.00390625" style="43" customWidth="1"/>
    <col min="31" max="16384" width="9.140625" style="43" customWidth="1"/>
  </cols>
  <sheetData>
    <row r="1" spans="1:28" ht="19.5" customHeight="1">
      <c r="A1" s="1" t="s">
        <v>0</v>
      </c>
      <c r="B1" s="41"/>
      <c r="C1" s="41"/>
      <c r="AB1" s="5" t="s">
        <v>3</v>
      </c>
    </row>
    <row r="2" spans="1:3" ht="19.5" customHeight="1">
      <c r="A2" s="1" t="s">
        <v>142</v>
      </c>
      <c r="B2" s="41"/>
      <c r="C2" s="41"/>
    </row>
    <row r="3" spans="1:28" ht="19.5" customHeight="1">
      <c r="A3" s="7" t="str">
        <f>'7-8 (6m)'!A3</f>
        <v>สำหรับงวดหกเดือนสิ้นสุดวันที่ 30 มิถุนายน พ.ศ. 2562</v>
      </c>
      <c r="B3" s="44"/>
      <c r="C3" s="44"/>
      <c r="D3" s="10"/>
      <c r="E3" s="45"/>
      <c r="F3" s="10"/>
      <c r="G3" s="45"/>
      <c r="H3" s="10"/>
      <c r="I3" s="45"/>
      <c r="J3" s="10"/>
      <c r="K3" s="45"/>
      <c r="L3" s="10"/>
      <c r="M3" s="10"/>
      <c r="N3" s="10"/>
      <c r="O3" s="10"/>
      <c r="P3" s="10"/>
      <c r="Q3" s="10"/>
      <c r="R3" s="10"/>
      <c r="S3" s="10"/>
      <c r="T3" s="10"/>
      <c r="U3" s="45"/>
      <c r="V3" s="10"/>
      <c r="W3" s="45"/>
      <c r="X3" s="45"/>
      <c r="Y3" s="45"/>
      <c r="Z3" s="10"/>
      <c r="AA3" s="45"/>
      <c r="AB3" s="10"/>
    </row>
    <row r="5" spans="1:28" ht="19.5" customHeight="1">
      <c r="A5" s="46"/>
      <c r="B5" s="112"/>
      <c r="C5" s="112"/>
      <c r="D5" s="113"/>
      <c r="E5" s="112"/>
      <c r="F5" s="13"/>
      <c r="G5" s="114"/>
      <c r="H5" s="13"/>
      <c r="I5" s="114"/>
      <c r="J5" s="13"/>
      <c r="K5" s="114"/>
      <c r="L5" s="13"/>
      <c r="M5" s="13"/>
      <c r="N5" s="13"/>
      <c r="O5" s="13"/>
      <c r="P5" s="13"/>
      <c r="Q5" s="13"/>
      <c r="R5" s="13"/>
      <c r="S5" s="13"/>
      <c r="T5" s="13"/>
      <c r="U5" s="114"/>
      <c r="V5" s="13"/>
      <c r="W5" s="114"/>
      <c r="X5" s="114"/>
      <c r="Y5" s="114"/>
      <c r="Z5" s="13"/>
      <c r="AA5" s="114"/>
      <c r="AB5" s="13" t="s">
        <v>78</v>
      </c>
    </row>
    <row r="6" spans="1:28" ht="19.5" customHeight="1">
      <c r="A6" s="46"/>
      <c r="B6" s="112"/>
      <c r="C6" s="112"/>
      <c r="D6" s="113"/>
      <c r="E6" s="112"/>
      <c r="F6" s="140" t="s">
        <v>144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15"/>
      <c r="Z6" s="115"/>
      <c r="AA6" s="112"/>
      <c r="AB6" s="15"/>
    </row>
    <row r="7" spans="4:28" ht="19.5" customHeight="1">
      <c r="D7" s="43"/>
      <c r="E7" s="116"/>
      <c r="F7" s="43"/>
      <c r="G7" s="116"/>
      <c r="H7" s="117"/>
      <c r="I7" s="116"/>
      <c r="J7" s="138" t="s">
        <v>51</v>
      </c>
      <c r="K7" s="138"/>
      <c r="L7" s="138"/>
      <c r="M7" s="43"/>
      <c r="N7" s="139" t="s">
        <v>55</v>
      </c>
      <c r="O7" s="139"/>
      <c r="P7" s="139"/>
      <c r="Q7" s="139"/>
      <c r="R7" s="139"/>
      <c r="S7" s="139"/>
      <c r="T7" s="139"/>
      <c r="U7" s="139"/>
      <c r="V7" s="139"/>
      <c r="W7" s="119"/>
      <c r="X7" s="47"/>
      <c r="Y7" s="112"/>
      <c r="Z7" s="15"/>
      <c r="AA7" s="112"/>
      <c r="AB7" s="117"/>
    </row>
    <row r="8" spans="4:28" ht="19.5" customHeight="1">
      <c r="D8" s="43"/>
      <c r="E8" s="116"/>
      <c r="F8" s="43"/>
      <c r="G8" s="116"/>
      <c r="H8" s="117"/>
      <c r="I8" s="116"/>
      <c r="J8" s="43"/>
      <c r="K8" s="43"/>
      <c r="L8" s="43"/>
      <c r="M8" s="43"/>
      <c r="N8" s="119"/>
      <c r="O8" s="119"/>
      <c r="P8" s="139" t="s">
        <v>167</v>
      </c>
      <c r="Q8" s="139"/>
      <c r="R8" s="139"/>
      <c r="S8" s="139"/>
      <c r="T8" s="139"/>
      <c r="U8" s="119"/>
      <c r="V8" s="119"/>
      <c r="W8" s="15"/>
      <c r="X8" s="15"/>
      <c r="Y8" s="117"/>
      <c r="Z8" s="117"/>
      <c r="AA8" s="116"/>
      <c r="AB8" s="117"/>
    </row>
    <row r="9" spans="4:28" ht="19.5" customHeight="1">
      <c r="D9" s="43"/>
      <c r="E9" s="116"/>
      <c r="F9" s="42"/>
      <c r="G9" s="116"/>
      <c r="H9" s="117"/>
      <c r="I9" s="116"/>
      <c r="J9" s="15"/>
      <c r="K9" s="15"/>
      <c r="L9" s="15"/>
      <c r="M9" s="42"/>
      <c r="N9" s="112"/>
      <c r="O9" s="112"/>
      <c r="P9" s="42"/>
      <c r="Q9" s="112"/>
      <c r="R9" s="112"/>
      <c r="S9" s="112"/>
      <c r="T9" s="112" t="s">
        <v>168</v>
      </c>
      <c r="U9" s="112"/>
      <c r="V9" s="112"/>
      <c r="W9" s="117"/>
      <c r="X9" s="117"/>
      <c r="Y9" s="117"/>
      <c r="Z9" s="117"/>
      <c r="AA9" s="116"/>
      <c r="AB9" s="117"/>
    </row>
    <row r="10" spans="4:28" ht="19.5" customHeight="1">
      <c r="D10" s="43"/>
      <c r="E10" s="116"/>
      <c r="F10" s="42"/>
      <c r="G10" s="116"/>
      <c r="H10" s="117"/>
      <c r="I10" s="116"/>
      <c r="J10" s="15"/>
      <c r="K10" s="15"/>
      <c r="L10" s="15"/>
      <c r="M10" s="42"/>
      <c r="N10" s="112" t="s">
        <v>179</v>
      </c>
      <c r="O10" s="112"/>
      <c r="P10" s="112" t="s">
        <v>184</v>
      </c>
      <c r="Q10" s="112"/>
      <c r="R10" s="112" t="s">
        <v>185</v>
      </c>
      <c r="S10" s="112"/>
      <c r="T10" s="112" t="s">
        <v>169</v>
      </c>
      <c r="U10" s="112"/>
      <c r="V10" s="112"/>
      <c r="W10" s="117"/>
      <c r="X10" s="117"/>
      <c r="Y10" s="117"/>
      <c r="Z10" s="117"/>
      <c r="AA10" s="116"/>
      <c r="AB10" s="117"/>
    </row>
    <row r="11" spans="4:28" ht="19.5" customHeight="1">
      <c r="D11" s="117"/>
      <c r="E11" s="116"/>
      <c r="F11" s="117"/>
      <c r="G11" s="116"/>
      <c r="H11" s="117"/>
      <c r="I11" s="116"/>
      <c r="J11" s="42"/>
      <c r="L11" s="42"/>
      <c r="M11" s="42"/>
      <c r="N11" s="112" t="s">
        <v>178</v>
      </c>
      <c r="O11" s="42"/>
      <c r="P11" s="116" t="s">
        <v>186</v>
      </c>
      <c r="Q11" s="116"/>
      <c r="R11" s="116" t="s">
        <v>187</v>
      </c>
      <c r="S11" s="42"/>
      <c r="T11" s="117" t="s">
        <v>159</v>
      </c>
      <c r="U11" s="116"/>
      <c r="V11" s="112" t="s">
        <v>79</v>
      </c>
      <c r="W11" s="116"/>
      <c r="X11" s="117" t="s">
        <v>85</v>
      </c>
      <c r="Y11" s="116"/>
      <c r="Z11" s="117"/>
      <c r="AA11" s="116"/>
      <c r="AB11" s="117"/>
    </row>
    <row r="12" spans="4:28" ht="19.5" customHeight="1">
      <c r="D12" s="15"/>
      <c r="E12" s="116"/>
      <c r="F12" s="15" t="s">
        <v>80</v>
      </c>
      <c r="G12" s="116"/>
      <c r="H12" s="15" t="s">
        <v>81</v>
      </c>
      <c r="I12" s="116"/>
      <c r="J12" s="15" t="s">
        <v>82</v>
      </c>
      <c r="K12" s="116"/>
      <c r="L12" s="117" t="s">
        <v>83</v>
      </c>
      <c r="M12" s="117"/>
      <c r="N12" s="117" t="s">
        <v>177</v>
      </c>
      <c r="O12" s="42"/>
      <c r="P12" s="116" t="s">
        <v>188</v>
      </c>
      <c r="Q12" s="116"/>
      <c r="R12" s="116" t="s">
        <v>189</v>
      </c>
      <c r="S12" s="42"/>
      <c r="T12" s="117" t="s">
        <v>160</v>
      </c>
      <c r="U12" s="116"/>
      <c r="V12" s="117" t="s">
        <v>84</v>
      </c>
      <c r="W12" s="116"/>
      <c r="X12" s="117" t="s">
        <v>145</v>
      </c>
      <c r="Y12" s="116"/>
      <c r="Z12" s="117" t="s">
        <v>86</v>
      </c>
      <c r="AA12" s="116"/>
      <c r="AB12" s="117" t="s">
        <v>87</v>
      </c>
    </row>
    <row r="13" spans="4:30" ht="19.5" customHeight="1">
      <c r="D13" s="15"/>
      <c r="E13" s="116"/>
      <c r="F13" s="15" t="s">
        <v>88</v>
      </c>
      <c r="G13" s="116"/>
      <c r="H13" s="15" t="s">
        <v>89</v>
      </c>
      <c r="I13" s="116"/>
      <c r="J13" s="15" t="s">
        <v>90</v>
      </c>
      <c r="K13" s="116"/>
      <c r="L13" s="117" t="s">
        <v>91</v>
      </c>
      <c r="M13" s="117"/>
      <c r="N13" s="117" t="s">
        <v>176</v>
      </c>
      <c r="O13" s="42"/>
      <c r="P13" s="116" t="s">
        <v>190</v>
      </c>
      <c r="Q13" s="116"/>
      <c r="R13" s="116" t="s">
        <v>191</v>
      </c>
      <c r="S13" s="42"/>
      <c r="T13" s="117" t="s">
        <v>161</v>
      </c>
      <c r="U13" s="116"/>
      <c r="V13" s="117" t="s">
        <v>147</v>
      </c>
      <c r="W13" s="116"/>
      <c r="X13" s="117" t="s">
        <v>146</v>
      </c>
      <c r="Y13" s="116"/>
      <c r="Z13" s="117" t="s">
        <v>92</v>
      </c>
      <c r="AA13" s="116"/>
      <c r="AB13" s="117" t="s">
        <v>44</v>
      </c>
      <c r="AD13" s="46"/>
    </row>
    <row r="14" spans="4:30" ht="19.5" customHeight="1">
      <c r="D14" s="118" t="s">
        <v>6</v>
      </c>
      <c r="E14" s="116"/>
      <c r="F14" s="120" t="s">
        <v>7</v>
      </c>
      <c r="G14" s="121"/>
      <c r="H14" s="120" t="s">
        <v>7</v>
      </c>
      <c r="I14" s="116"/>
      <c r="J14" s="120" t="s">
        <v>7</v>
      </c>
      <c r="K14" s="121"/>
      <c r="L14" s="120" t="s">
        <v>7</v>
      </c>
      <c r="M14" s="122"/>
      <c r="N14" s="120" t="s">
        <v>7</v>
      </c>
      <c r="O14" s="42"/>
      <c r="P14" s="120" t="s">
        <v>7</v>
      </c>
      <c r="Q14" s="42"/>
      <c r="R14" s="120" t="s">
        <v>7</v>
      </c>
      <c r="S14" s="42"/>
      <c r="T14" s="120" t="s">
        <v>7</v>
      </c>
      <c r="U14" s="116"/>
      <c r="V14" s="120" t="s">
        <v>7</v>
      </c>
      <c r="W14" s="116"/>
      <c r="X14" s="120" t="s">
        <v>7</v>
      </c>
      <c r="Y14" s="116"/>
      <c r="Z14" s="120" t="s">
        <v>7</v>
      </c>
      <c r="AA14" s="116"/>
      <c r="AB14" s="120" t="s">
        <v>7</v>
      </c>
      <c r="AD14" s="46"/>
    </row>
    <row r="15" spans="4:30" ht="7.5" customHeight="1">
      <c r="D15" s="122"/>
      <c r="E15" s="116"/>
      <c r="F15" s="122"/>
      <c r="G15" s="121"/>
      <c r="H15" s="122"/>
      <c r="I15" s="116"/>
      <c r="J15" s="122"/>
      <c r="K15" s="121"/>
      <c r="L15" s="122"/>
      <c r="M15" s="122"/>
      <c r="N15" s="122"/>
      <c r="O15" s="43"/>
      <c r="P15" s="43"/>
      <c r="Q15" s="43"/>
      <c r="R15" s="43"/>
      <c r="S15" s="43"/>
      <c r="T15" s="122"/>
      <c r="U15" s="116"/>
      <c r="V15" s="122"/>
      <c r="W15" s="116"/>
      <c r="X15" s="116"/>
      <c r="Y15" s="116"/>
      <c r="Z15" s="122"/>
      <c r="AA15" s="116"/>
      <c r="AB15" s="122"/>
      <c r="AD15" s="46"/>
    </row>
    <row r="16" spans="1:30" ht="19.5" customHeight="1">
      <c r="A16" s="1" t="s">
        <v>152</v>
      </c>
      <c r="B16" s="1"/>
      <c r="D16" s="123"/>
      <c r="E16" s="20"/>
      <c r="F16" s="124">
        <v>373000</v>
      </c>
      <c r="G16" s="124"/>
      <c r="H16" s="124">
        <v>3680616</v>
      </c>
      <c r="I16" s="124"/>
      <c r="J16" s="124">
        <v>37300</v>
      </c>
      <c r="K16" s="124"/>
      <c r="L16" s="124">
        <v>10597429</v>
      </c>
      <c r="M16" s="124"/>
      <c r="N16" s="124">
        <v>-6945</v>
      </c>
      <c r="O16" s="125"/>
      <c r="P16" s="124">
        <v>0</v>
      </c>
      <c r="Q16" s="125"/>
      <c r="R16" s="124">
        <v>0</v>
      </c>
      <c r="S16" s="125"/>
      <c r="T16" s="124">
        <v>-13801</v>
      </c>
      <c r="U16" s="125"/>
      <c r="V16" s="124">
        <f>SUM(N16:U16)</f>
        <v>-20746</v>
      </c>
      <c r="W16" s="125"/>
      <c r="X16" s="124">
        <f>SUM(F16:L16,V16)</f>
        <v>14667599</v>
      </c>
      <c r="Y16" s="125"/>
      <c r="Z16" s="124">
        <v>76022</v>
      </c>
      <c r="AA16" s="124"/>
      <c r="AB16" s="124">
        <f>SUM(Z16,X16)</f>
        <v>14743621</v>
      </c>
      <c r="AD16" s="4"/>
    </row>
    <row r="17" spans="1:30" ht="19.5" customHeight="1">
      <c r="A17" s="1" t="s">
        <v>143</v>
      </c>
      <c r="B17" s="3"/>
      <c r="D17" s="126"/>
      <c r="E17" s="20"/>
      <c r="G17" s="20"/>
      <c r="I17" s="20"/>
      <c r="K17" s="20"/>
      <c r="O17" s="125"/>
      <c r="P17" s="125"/>
      <c r="Q17" s="125"/>
      <c r="R17" s="125"/>
      <c r="S17" s="125"/>
      <c r="U17" s="20"/>
      <c r="W17" s="20"/>
      <c r="X17" s="125"/>
      <c r="Y17" s="20"/>
      <c r="AA17" s="20"/>
      <c r="AD17" s="4"/>
    </row>
    <row r="18" spans="1:30" s="46" customFormat="1" ht="19.5" customHeight="1">
      <c r="A18" s="46" t="s">
        <v>237</v>
      </c>
      <c r="D18" s="126">
        <v>15</v>
      </c>
      <c r="E18" s="21"/>
      <c r="F18" s="20">
        <v>0</v>
      </c>
      <c r="G18" s="20"/>
      <c r="H18" s="20">
        <v>0</v>
      </c>
      <c r="I18" s="20"/>
      <c r="J18" s="20">
        <v>0</v>
      </c>
      <c r="K18" s="20"/>
      <c r="L18" s="20">
        <v>-746000</v>
      </c>
      <c r="M18" s="127"/>
      <c r="N18" s="20">
        <v>0</v>
      </c>
      <c r="O18" s="127"/>
      <c r="P18" s="20">
        <v>0</v>
      </c>
      <c r="Q18" s="127"/>
      <c r="R18" s="20">
        <v>0</v>
      </c>
      <c r="S18" s="20"/>
      <c r="T18" s="20">
        <v>0</v>
      </c>
      <c r="U18" s="127"/>
      <c r="V18" s="124">
        <f>SUM(N18:U18)</f>
        <v>0</v>
      </c>
      <c r="W18" s="127"/>
      <c r="X18" s="124">
        <f>SUM(F18:L18,V18)</f>
        <v>-746000</v>
      </c>
      <c r="Y18" s="127"/>
      <c r="Z18" s="20">
        <v>0</v>
      </c>
      <c r="AA18" s="127"/>
      <c r="AB18" s="124">
        <f>SUM(Z18,X18)</f>
        <v>-746000</v>
      </c>
      <c r="AD18" s="4"/>
    </row>
    <row r="19" spans="1:30" s="46" customFormat="1" ht="19.5" customHeight="1">
      <c r="A19" s="46" t="s">
        <v>224</v>
      </c>
      <c r="D19" s="126"/>
      <c r="E19" s="21"/>
      <c r="F19" s="20">
        <v>0</v>
      </c>
      <c r="G19" s="20"/>
      <c r="H19" s="20">
        <v>0</v>
      </c>
      <c r="I19" s="20"/>
      <c r="J19" s="20">
        <v>0</v>
      </c>
      <c r="K19" s="20"/>
      <c r="L19" s="20">
        <v>2931679</v>
      </c>
      <c r="M19" s="20"/>
      <c r="N19" s="20">
        <v>0</v>
      </c>
      <c r="O19" s="125"/>
      <c r="P19" s="20">
        <v>0</v>
      </c>
      <c r="Q19" s="125"/>
      <c r="R19" s="20">
        <v>2068</v>
      </c>
      <c r="S19" s="125"/>
      <c r="T19" s="20">
        <v>16321</v>
      </c>
      <c r="U19" s="20"/>
      <c r="V19" s="20">
        <f>SUM(N19:U19)</f>
        <v>18389</v>
      </c>
      <c r="W19" s="20"/>
      <c r="X19" s="125">
        <f>SUM(F19:L19,V19)</f>
        <v>2950068</v>
      </c>
      <c r="Y19" s="20"/>
      <c r="Z19" s="20">
        <v>-37089</v>
      </c>
      <c r="AA19" s="20"/>
      <c r="AB19" s="20">
        <f>SUM(Z19,X19)</f>
        <v>2912979</v>
      </c>
      <c r="AD19" s="4"/>
    </row>
    <row r="20" spans="1:30" s="46" customFormat="1" ht="19.5" customHeight="1">
      <c r="A20" s="46" t="s">
        <v>209</v>
      </c>
      <c r="D20" s="126"/>
      <c r="E20" s="21"/>
      <c r="F20" s="20">
        <v>0</v>
      </c>
      <c r="G20" s="20"/>
      <c r="H20" s="20">
        <v>0</v>
      </c>
      <c r="I20" s="20"/>
      <c r="J20" s="20">
        <v>0</v>
      </c>
      <c r="K20" s="20"/>
      <c r="L20" s="20">
        <v>0</v>
      </c>
      <c r="M20" s="127"/>
      <c r="N20" s="20">
        <v>0</v>
      </c>
      <c r="O20" s="127"/>
      <c r="P20" s="20">
        <v>0</v>
      </c>
      <c r="Q20" s="127"/>
      <c r="R20" s="20">
        <v>0</v>
      </c>
      <c r="S20" s="20"/>
      <c r="T20" s="20">
        <v>0</v>
      </c>
      <c r="U20" s="127"/>
      <c r="V20" s="20">
        <f>SUM(N20:U20)</f>
        <v>0</v>
      </c>
      <c r="W20" s="127"/>
      <c r="X20" s="125">
        <f>SUM(F20:L20,V20)</f>
        <v>0</v>
      </c>
      <c r="Y20" s="127"/>
      <c r="Z20" s="20">
        <v>26613</v>
      </c>
      <c r="AA20" s="127"/>
      <c r="AB20" s="20">
        <f>SUM(Z20,X20)</f>
        <v>26613</v>
      </c>
      <c r="AD20" s="4"/>
    </row>
    <row r="21" spans="1:30" s="46" customFormat="1" ht="19.5" customHeight="1">
      <c r="A21" s="46" t="s">
        <v>238</v>
      </c>
      <c r="D21" s="126"/>
      <c r="E21" s="21"/>
      <c r="F21" s="20">
        <v>0</v>
      </c>
      <c r="G21" s="20"/>
      <c r="H21" s="20">
        <v>0</v>
      </c>
      <c r="I21" s="20"/>
      <c r="J21" s="20">
        <v>0</v>
      </c>
      <c r="K21" s="20"/>
      <c r="L21" s="20">
        <v>0</v>
      </c>
      <c r="M21" s="127"/>
      <c r="N21" s="20">
        <v>-530522</v>
      </c>
      <c r="O21" s="127"/>
      <c r="P21" s="20">
        <v>0</v>
      </c>
      <c r="Q21" s="127"/>
      <c r="R21" s="20">
        <v>0</v>
      </c>
      <c r="S21" s="20"/>
      <c r="T21" s="20">
        <v>0</v>
      </c>
      <c r="U21" s="127"/>
      <c r="V21" s="20">
        <f>SUM(N21:U21)</f>
        <v>-530522</v>
      </c>
      <c r="W21" s="127"/>
      <c r="X21" s="125">
        <f>SUM(F21:L21,V21)</f>
        <v>-530522</v>
      </c>
      <c r="Y21" s="127"/>
      <c r="Z21" s="20">
        <v>26906</v>
      </c>
      <c r="AA21" s="127"/>
      <c r="AB21" s="20">
        <f>SUM(Z21,X21)</f>
        <v>-503616</v>
      </c>
      <c r="AD21" s="4"/>
    </row>
    <row r="22" spans="1:30" s="46" customFormat="1" ht="19.5" customHeight="1">
      <c r="A22" s="46" t="s">
        <v>254</v>
      </c>
      <c r="D22" s="126"/>
      <c r="E22" s="2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25"/>
      <c r="Y22" s="20"/>
      <c r="Z22" s="20"/>
      <c r="AA22" s="20"/>
      <c r="AB22" s="20"/>
      <c r="AD22" s="4"/>
    </row>
    <row r="23" spans="2:30" s="46" customFormat="1" ht="19.5" customHeight="1">
      <c r="B23" s="46" t="s">
        <v>255</v>
      </c>
      <c r="D23" s="126"/>
      <c r="E23" s="21"/>
      <c r="F23" s="10">
        <v>0</v>
      </c>
      <c r="G23" s="4"/>
      <c r="H23" s="10">
        <v>0</v>
      </c>
      <c r="I23" s="4"/>
      <c r="J23" s="10">
        <v>0</v>
      </c>
      <c r="K23" s="4"/>
      <c r="L23" s="10">
        <v>0</v>
      </c>
      <c r="M23" s="4"/>
      <c r="N23" s="10">
        <v>0</v>
      </c>
      <c r="O23" s="127"/>
      <c r="P23" s="10">
        <v>0</v>
      </c>
      <c r="Q23" s="127"/>
      <c r="R23" s="10">
        <v>0</v>
      </c>
      <c r="S23" s="127"/>
      <c r="T23" s="10">
        <v>0</v>
      </c>
      <c r="U23" s="4"/>
      <c r="V23" s="10">
        <f>SUM(N23:U23)</f>
        <v>0</v>
      </c>
      <c r="W23" s="4"/>
      <c r="X23" s="128">
        <f>SUM(F23:L23,V23)</f>
        <v>0</v>
      </c>
      <c r="Y23" s="4"/>
      <c r="Z23" s="129">
        <v>835760</v>
      </c>
      <c r="AA23" s="130"/>
      <c r="AB23" s="10">
        <f>SUM(Z23,X23)</f>
        <v>835760</v>
      </c>
      <c r="AD23" s="4"/>
    </row>
    <row r="24" spans="1:30" ht="7.5" customHeight="1">
      <c r="A24" s="131"/>
      <c r="D24" s="64"/>
      <c r="E24" s="21"/>
      <c r="F24" s="4"/>
      <c r="G24" s="4"/>
      <c r="H24" s="4"/>
      <c r="I24" s="4"/>
      <c r="J24" s="4"/>
      <c r="K24" s="4"/>
      <c r="L24" s="4"/>
      <c r="M24" s="4"/>
      <c r="N24" s="4"/>
      <c r="O24" s="125"/>
      <c r="P24" s="125"/>
      <c r="Q24" s="125"/>
      <c r="R24" s="125"/>
      <c r="S24" s="125"/>
      <c r="T24" s="4"/>
      <c r="U24" s="4"/>
      <c r="V24" s="4"/>
      <c r="W24" s="4"/>
      <c r="X24" s="4"/>
      <c r="Y24" s="4"/>
      <c r="Z24" s="130"/>
      <c r="AA24" s="130"/>
      <c r="AB24" s="130"/>
      <c r="AC24" s="46"/>
      <c r="AD24" s="4"/>
    </row>
    <row r="25" spans="1:30" ht="19.5" customHeight="1" thickBot="1">
      <c r="A25" s="1" t="s">
        <v>234</v>
      </c>
      <c r="D25" s="126"/>
      <c r="E25" s="21"/>
      <c r="F25" s="29">
        <f>SUM(F16:F23)</f>
        <v>373000</v>
      </c>
      <c r="G25" s="20"/>
      <c r="H25" s="29">
        <f>SUM(H16:H23)</f>
        <v>3680616</v>
      </c>
      <c r="I25" s="20"/>
      <c r="J25" s="29">
        <f>SUM(J16:J23)</f>
        <v>37300</v>
      </c>
      <c r="K25" s="20"/>
      <c r="L25" s="29">
        <f>SUM(L16:L23)</f>
        <v>12783108</v>
      </c>
      <c r="M25" s="4"/>
      <c r="N25" s="29">
        <f>SUM(N16:N23)</f>
        <v>-537467</v>
      </c>
      <c r="O25" s="125"/>
      <c r="P25" s="29">
        <f>SUM(P16:P23)</f>
        <v>0</v>
      </c>
      <c r="Q25" s="125"/>
      <c r="R25" s="29">
        <f>SUM(R16:R23)</f>
        <v>2068</v>
      </c>
      <c r="S25" s="125"/>
      <c r="T25" s="29">
        <f>SUM(T16:T23)</f>
        <v>2520</v>
      </c>
      <c r="U25" s="20"/>
      <c r="V25" s="29">
        <f>SUM(V16:V23)</f>
        <v>-532879</v>
      </c>
      <c r="W25" s="20"/>
      <c r="X25" s="29">
        <f>SUM(X16:X23)</f>
        <v>16341145</v>
      </c>
      <c r="Y25" s="20"/>
      <c r="Z25" s="29">
        <f>SUM(Z16:Z23)</f>
        <v>928212</v>
      </c>
      <c r="AA25" s="48"/>
      <c r="AB25" s="29">
        <f>SUM(AB16:AB23)</f>
        <v>17269357</v>
      </c>
      <c r="AC25" s="46"/>
      <c r="AD25" s="4"/>
    </row>
    <row r="26" spans="1:30" ht="19.5" customHeight="1" thickTop="1">
      <c r="A26" s="1"/>
      <c r="D26" s="64"/>
      <c r="E26" s="21"/>
      <c r="F26" s="4"/>
      <c r="G26" s="20"/>
      <c r="H26" s="4"/>
      <c r="I26" s="20"/>
      <c r="J26" s="4"/>
      <c r="K26" s="4"/>
      <c r="L26" s="4"/>
      <c r="M26" s="4"/>
      <c r="N26" s="4"/>
      <c r="O26" s="125"/>
      <c r="P26" s="125"/>
      <c r="Q26" s="125"/>
      <c r="R26" s="125"/>
      <c r="S26" s="125"/>
      <c r="T26" s="4"/>
      <c r="U26" s="4"/>
      <c r="V26" s="4"/>
      <c r="W26" s="4"/>
      <c r="X26" s="4"/>
      <c r="Y26" s="4"/>
      <c r="Z26" s="4"/>
      <c r="AA26" s="4"/>
      <c r="AB26" s="4"/>
      <c r="AC26" s="46"/>
      <c r="AD26" s="4"/>
    </row>
    <row r="27" spans="1:30" ht="19.5" customHeight="1">
      <c r="A27" s="1" t="s">
        <v>181</v>
      </c>
      <c r="B27" s="1"/>
      <c r="D27" s="123"/>
      <c r="E27" s="20"/>
      <c r="F27" s="93">
        <v>373000</v>
      </c>
      <c r="G27" s="20"/>
      <c r="H27" s="93">
        <v>3680616</v>
      </c>
      <c r="I27" s="20"/>
      <c r="J27" s="93">
        <v>37300</v>
      </c>
      <c r="K27" s="20"/>
      <c r="L27" s="93">
        <v>14826640</v>
      </c>
      <c r="N27" s="93">
        <v>-701847</v>
      </c>
      <c r="O27" s="125"/>
      <c r="P27" s="93">
        <v>-15699</v>
      </c>
      <c r="R27" s="93">
        <v>-63358</v>
      </c>
      <c r="T27" s="93">
        <v>2011</v>
      </c>
      <c r="U27" s="20"/>
      <c r="V27" s="93">
        <f>SUM(N27:U27)</f>
        <v>-778893</v>
      </c>
      <c r="W27" s="20"/>
      <c r="X27" s="93">
        <f>SUM(F27:L27,V27)</f>
        <v>18138663</v>
      </c>
      <c r="Y27" s="20"/>
      <c r="Z27" s="93">
        <v>1378962</v>
      </c>
      <c r="AA27" s="20"/>
      <c r="AB27" s="132">
        <f>SUM(Z27,X27)</f>
        <v>19517625</v>
      </c>
      <c r="AD27" s="4"/>
    </row>
    <row r="28" spans="1:30" ht="19.5" customHeight="1">
      <c r="A28" s="1" t="s">
        <v>143</v>
      </c>
      <c r="B28" s="3"/>
      <c r="D28" s="126"/>
      <c r="E28" s="20"/>
      <c r="F28" s="133"/>
      <c r="G28" s="125"/>
      <c r="H28" s="133"/>
      <c r="I28" s="125"/>
      <c r="J28" s="133"/>
      <c r="K28" s="125"/>
      <c r="L28" s="133"/>
      <c r="M28" s="125"/>
      <c r="N28" s="133"/>
      <c r="O28" s="125"/>
      <c r="P28" s="133"/>
      <c r="Q28" s="125"/>
      <c r="R28" s="133"/>
      <c r="S28" s="125"/>
      <c r="T28" s="133"/>
      <c r="U28" s="125"/>
      <c r="V28" s="133"/>
      <c r="W28" s="125"/>
      <c r="X28" s="133"/>
      <c r="Y28" s="125"/>
      <c r="Z28" s="133"/>
      <c r="AA28" s="125"/>
      <c r="AB28" s="133"/>
      <c r="AD28" s="4"/>
    </row>
    <row r="29" spans="1:30" ht="19.5" customHeight="1">
      <c r="A29" s="3" t="s">
        <v>237</v>
      </c>
      <c r="B29" s="3"/>
      <c r="D29" s="126">
        <v>15</v>
      </c>
      <c r="E29" s="20"/>
      <c r="F29" s="93">
        <v>0</v>
      </c>
      <c r="G29" s="125"/>
      <c r="H29" s="93">
        <v>0</v>
      </c>
      <c r="I29" s="125"/>
      <c r="J29" s="93">
        <v>0</v>
      </c>
      <c r="K29" s="125"/>
      <c r="L29" s="133">
        <v>-932500</v>
      </c>
      <c r="M29" s="125"/>
      <c r="N29" s="93">
        <v>0</v>
      </c>
      <c r="O29" s="125"/>
      <c r="P29" s="93">
        <v>0</v>
      </c>
      <c r="Q29" s="125"/>
      <c r="R29" s="93">
        <v>0</v>
      </c>
      <c r="S29" s="125"/>
      <c r="T29" s="93">
        <v>0</v>
      </c>
      <c r="U29" s="125"/>
      <c r="V29" s="93">
        <f>SUM(N29:U29)</f>
        <v>0</v>
      </c>
      <c r="W29" s="125"/>
      <c r="X29" s="133">
        <f>SUM(F29:L29,V29)</f>
        <v>-932500</v>
      </c>
      <c r="Y29" s="125"/>
      <c r="Z29" s="93" t="s">
        <v>242</v>
      </c>
      <c r="AA29" s="125"/>
      <c r="AB29" s="133">
        <f>SUM(Z29,X29)</f>
        <v>-932500</v>
      </c>
      <c r="AD29" s="4"/>
    </row>
    <row r="30" spans="1:30" s="46" customFormat="1" ht="19.5" customHeight="1">
      <c r="A30" s="46" t="s">
        <v>224</v>
      </c>
      <c r="D30" s="126"/>
      <c r="E30" s="21"/>
      <c r="F30" s="94">
        <v>0</v>
      </c>
      <c r="G30" s="4"/>
      <c r="H30" s="94">
        <v>0</v>
      </c>
      <c r="I30" s="4"/>
      <c r="J30" s="94">
        <v>0</v>
      </c>
      <c r="K30" s="4"/>
      <c r="L30" s="94">
        <f>'7-8 (6m)'!F63</f>
        <v>2653156</v>
      </c>
      <c r="M30" s="4"/>
      <c r="N30" s="94">
        <v>0</v>
      </c>
      <c r="O30" s="127"/>
      <c r="P30" s="94">
        <v>0</v>
      </c>
      <c r="Q30" s="127"/>
      <c r="R30" s="94">
        <v>-128026</v>
      </c>
      <c r="S30" s="127"/>
      <c r="T30" s="94">
        <v>0</v>
      </c>
      <c r="U30" s="4"/>
      <c r="V30" s="94">
        <f>SUM(N30:U30)</f>
        <v>-128026</v>
      </c>
      <c r="W30" s="4"/>
      <c r="X30" s="134">
        <f>SUM(F30:L30,V30)</f>
        <v>2525130</v>
      </c>
      <c r="Y30" s="4"/>
      <c r="Z30" s="135">
        <f>'7-8 (6m)'!F70</f>
        <v>-71453</v>
      </c>
      <c r="AA30" s="130"/>
      <c r="AB30" s="94">
        <f>SUM(Z30,X30)</f>
        <v>2453677</v>
      </c>
      <c r="AD30" s="4"/>
    </row>
    <row r="31" spans="1:30" ht="7.5" customHeight="1">
      <c r="A31" s="131"/>
      <c r="D31" s="64"/>
      <c r="E31" s="21"/>
      <c r="F31" s="92"/>
      <c r="G31" s="4"/>
      <c r="H31" s="92"/>
      <c r="I31" s="4"/>
      <c r="J31" s="92"/>
      <c r="K31" s="4"/>
      <c r="L31" s="92"/>
      <c r="M31" s="4"/>
      <c r="N31" s="92"/>
      <c r="O31" s="125"/>
      <c r="P31" s="133"/>
      <c r="Q31" s="125"/>
      <c r="R31" s="133"/>
      <c r="S31" s="125"/>
      <c r="T31" s="92"/>
      <c r="U31" s="4"/>
      <c r="V31" s="92"/>
      <c r="W31" s="4"/>
      <c r="X31" s="92"/>
      <c r="Y31" s="4"/>
      <c r="Z31" s="136"/>
      <c r="AA31" s="130"/>
      <c r="AB31" s="136"/>
      <c r="AC31" s="46"/>
      <c r="AD31" s="4"/>
    </row>
    <row r="32" spans="1:30" ht="19.5" customHeight="1" thickBot="1">
      <c r="A32" s="1" t="s">
        <v>235</v>
      </c>
      <c r="D32" s="126"/>
      <c r="E32" s="21"/>
      <c r="F32" s="95">
        <f>SUM(F27:F30)</f>
        <v>373000</v>
      </c>
      <c r="G32" s="20"/>
      <c r="H32" s="95">
        <f>SUM(H27:H30)</f>
        <v>3680616</v>
      </c>
      <c r="I32" s="20"/>
      <c r="J32" s="95">
        <f>SUM(J27:J30)</f>
        <v>37300</v>
      </c>
      <c r="K32" s="20"/>
      <c r="L32" s="95">
        <f>SUM(L27:L30)</f>
        <v>16547296</v>
      </c>
      <c r="M32" s="4"/>
      <c r="N32" s="95">
        <f>SUM(N27:N30)</f>
        <v>-701847</v>
      </c>
      <c r="O32" s="125"/>
      <c r="P32" s="95">
        <f>SUM(P27:P30)</f>
        <v>-15699</v>
      </c>
      <c r="Q32" s="125"/>
      <c r="R32" s="95">
        <f>SUM(R27:R30)</f>
        <v>-191384</v>
      </c>
      <c r="S32" s="125"/>
      <c r="T32" s="95">
        <f>SUM(T27:T30)</f>
        <v>2011</v>
      </c>
      <c r="U32" s="20"/>
      <c r="V32" s="95">
        <f>SUM(V27:V30)</f>
        <v>-906919</v>
      </c>
      <c r="W32" s="20"/>
      <c r="X32" s="95">
        <f>SUM(X27:X30)</f>
        <v>19731293</v>
      </c>
      <c r="Y32" s="20"/>
      <c r="Z32" s="95">
        <f>SUM(Z27:Z30)</f>
        <v>1307509</v>
      </c>
      <c r="AA32" s="48"/>
      <c r="AB32" s="95">
        <f>SUM(AB27:AB30)</f>
        <v>21038802</v>
      </c>
      <c r="AC32" s="46"/>
      <c r="AD32" s="4"/>
    </row>
    <row r="33" spans="1:30" ht="19.5" customHeight="1" thickTop="1">
      <c r="A33" s="1"/>
      <c r="E33" s="21"/>
      <c r="F33" s="4"/>
      <c r="G33" s="20"/>
      <c r="H33" s="4"/>
      <c r="I33" s="20"/>
      <c r="J33" s="4"/>
      <c r="K33" s="20"/>
      <c r="L33" s="4"/>
      <c r="M33" s="4"/>
      <c r="N33" s="4"/>
      <c r="O33" s="43"/>
      <c r="P33" s="4"/>
      <c r="Q33" s="43"/>
      <c r="R33" s="4"/>
      <c r="S33" s="43"/>
      <c r="T33" s="4"/>
      <c r="U33" s="20"/>
      <c r="V33" s="4"/>
      <c r="W33" s="20"/>
      <c r="X33" s="4"/>
      <c r="Y33" s="20"/>
      <c r="Z33" s="4"/>
      <c r="AA33" s="48"/>
      <c r="AB33" s="4"/>
      <c r="AC33" s="46"/>
      <c r="AD33" s="4"/>
    </row>
    <row r="34" spans="1:30" ht="19.5" customHeight="1">
      <c r="A34" s="1"/>
      <c r="E34" s="21"/>
      <c r="F34" s="4"/>
      <c r="G34" s="20"/>
      <c r="H34" s="4"/>
      <c r="I34" s="20"/>
      <c r="J34" s="4"/>
      <c r="K34" s="20"/>
      <c r="L34" s="4"/>
      <c r="M34" s="4"/>
      <c r="N34" s="4"/>
      <c r="O34" s="43"/>
      <c r="P34" s="4"/>
      <c r="Q34" s="43"/>
      <c r="R34" s="4"/>
      <c r="S34" s="43"/>
      <c r="T34" s="4"/>
      <c r="U34" s="20"/>
      <c r="V34" s="4"/>
      <c r="W34" s="20"/>
      <c r="X34" s="4"/>
      <c r="Y34" s="20"/>
      <c r="Z34" s="4"/>
      <c r="AA34" s="48"/>
      <c r="AB34" s="4"/>
      <c r="AC34" s="46"/>
      <c r="AD34" s="4"/>
    </row>
    <row r="35" spans="1:30" ht="19.5" customHeight="1">
      <c r="A35" s="1"/>
      <c r="E35" s="21"/>
      <c r="F35" s="4"/>
      <c r="G35" s="20"/>
      <c r="H35" s="4"/>
      <c r="I35" s="20"/>
      <c r="J35" s="4"/>
      <c r="K35" s="20"/>
      <c r="L35" s="4"/>
      <c r="M35" s="4"/>
      <c r="N35" s="4"/>
      <c r="O35" s="43"/>
      <c r="P35" s="4"/>
      <c r="Q35" s="43"/>
      <c r="R35" s="4"/>
      <c r="S35" s="43"/>
      <c r="T35" s="4"/>
      <c r="U35" s="20"/>
      <c r="V35" s="4"/>
      <c r="W35" s="20"/>
      <c r="X35" s="4"/>
      <c r="Y35" s="20"/>
      <c r="Z35" s="4"/>
      <c r="AA35" s="48"/>
      <c r="AB35" s="4"/>
      <c r="AC35" s="46"/>
      <c r="AD35" s="4"/>
    </row>
    <row r="36" spans="1:30" ht="9" customHeight="1">
      <c r="A36" s="1"/>
      <c r="E36" s="21"/>
      <c r="F36" s="4"/>
      <c r="G36" s="20"/>
      <c r="H36" s="4"/>
      <c r="I36" s="20"/>
      <c r="J36" s="4"/>
      <c r="K36" s="20"/>
      <c r="L36" s="4"/>
      <c r="M36" s="4"/>
      <c r="N36" s="4"/>
      <c r="O36" s="43"/>
      <c r="P36" s="4"/>
      <c r="Q36" s="43"/>
      <c r="R36" s="4"/>
      <c r="S36" s="43"/>
      <c r="T36" s="4"/>
      <c r="U36" s="20"/>
      <c r="V36" s="4"/>
      <c r="W36" s="20"/>
      <c r="X36" s="4"/>
      <c r="Y36" s="20"/>
      <c r="Z36" s="4"/>
      <c r="AA36" s="48"/>
      <c r="AB36" s="4"/>
      <c r="AC36" s="46"/>
      <c r="AD36" s="4"/>
    </row>
    <row r="37" spans="1:30" ht="21.75" customHeight="1">
      <c r="A37" s="9" t="str">
        <f>'2-4'!A51:L51</f>
        <v>หมายเหตุประกอบข้อมูลทางการเงินระหว่างกาลแบบย่อในหน้า 14 ถึง 41 เป็นส่วนหนึ่งของข้อมูลทางการเงินระหว่างกาลนี้</v>
      </c>
      <c r="B37" s="50"/>
      <c r="C37" s="51"/>
      <c r="D37" s="10"/>
      <c r="E37" s="45"/>
      <c r="F37" s="10"/>
      <c r="G37" s="45"/>
      <c r="H37" s="10"/>
      <c r="I37" s="45"/>
      <c r="J37" s="10"/>
      <c r="K37" s="45"/>
      <c r="L37" s="10"/>
      <c r="M37" s="10"/>
      <c r="N37" s="10"/>
      <c r="O37" s="10"/>
      <c r="P37" s="10"/>
      <c r="Q37" s="10"/>
      <c r="R37" s="10"/>
      <c r="S37" s="10"/>
      <c r="T37" s="10"/>
      <c r="U37" s="45"/>
      <c r="V37" s="10"/>
      <c r="W37" s="45"/>
      <c r="X37" s="45"/>
      <c r="Y37" s="45"/>
      <c r="Z37" s="10"/>
      <c r="AA37" s="45"/>
      <c r="AB37" s="10"/>
      <c r="AD37" s="4"/>
    </row>
    <row r="38" spans="1:28" s="46" customFormat="1" ht="19.5" customHeight="1">
      <c r="A38" s="47"/>
      <c r="D38" s="4"/>
      <c r="E38" s="21"/>
      <c r="F38" s="4"/>
      <c r="G38" s="21"/>
      <c r="H38" s="4"/>
      <c r="I38" s="21"/>
      <c r="J38" s="4"/>
      <c r="K38" s="21"/>
      <c r="L38" s="4"/>
      <c r="M38" s="4"/>
      <c r="N38" s="4"/>
      <c r="O38" s="4"/>
      <c r="P38" s="4"/>
      <c r="Q38" s="4"/>
      <c r="R38" s="4"/>
      <c r="S38" s="4"/>
      <c r="T38" s="4"/>
      <c r="U38" s="21"/>
      <c r="V38" s="4"/>
      <c r="W38" s="21"/>
      <c r="X38" s="21"/>
      <c r="Y38" s="21"/>
      <c r="Z38" s="4"/>
      <c r="AA38" s="21"/>
      <c r="AB38" s="4"/>
    </row>
    <row r="39" spans="1:28" ht="19.5" customHeight="1">
      <c r="A39" s="41"/>
      <c r="D39" s="4"/>
      <c r="E39" s="21"/>
      <c r="F39" s="4"/>
      <c r="G39" s="21"/>
      <c r="H39" s="4"/>
      <c r="I39" s="49"/>
      <c r="J39" s="4"/>
      <c r="K39" s="21"/>
      <c r="L39" s="4"/>
      <c r="M39" s="4"/>
      <c r="N39" s="4"/>
      <c r="O39" s="4"/>
      <c r="P39" s="4"/>
      <c r="Q39" s="4"/>
      <c r="R39" s="4"/>
      <c r="S39" s="4"/>
      <c r="T39" s="4"/>
      <c r="U39" s="49"/>
      <c r="V39" s="4"/>
      <c r="W39" s="49"/>
      <c r="X39" s="21"/>
      <c r="Y39" s="21"/>
      <c r="Z39" s="4"/>
      <c r="AA39" s="21"/>
      <c r="AB39" s="4"/>
    </row>
    <row r="40" spans="1:28" ht="19.5" customHeight="1">
      <c r="A40" s="41"/>
      <c r="D40" s="4"/>
      <c r="E40" s="21"/>
      <c r="F40" s="4"/>
      <c r="G40" s="21"/>
      <c r="H40" s="4"/>
      <c r="I40" s="49"/>
      <c r="J40" s="4"/>
      <c r="K40" s="21"/>
      <c r="L40" s="4"/>
      <c r="M40" s="4"/>
      <c r="N40" s="4"/>
      <c r="O40" s="4"/>
      <c r="P40" s="4"/>
      <c r="Q40" s="4"/>
      <c r="R40" s="4"/>
      <c r="S40" s="4"/>
      <c r="T40" s="4"/>
      <c r="U40" s="49"/>
      <c r="V40" s="4"/>
      <c r="W40" s="49"/>
      <c r="X40" s="21"/>
      <c r="Y40" s="21"/>
      <c r="Z40" s="4"/>
      <c r="AA40" s="21"/>
      <c r="AB40" s="4"/>
    </row>
    <row r="41" spans="1:28" ht="19.5" customHeight="1">
      <c r="A41" s="41"/>
      <c r="D41" s="4"/>
      <c r="E41" s="21"/>
      <c r="F41" s="4"/>
      <c r="G41" s="21"/>
      <c r="H41" s="4"/>
      <c r="I41" s="49"/>
      <c r="J41" s="4"/>
      <c r="K41" s="21"/>
      <c r="L41" s="4"/>
      <c r="M41" s="4"/>
      <c r="N41" s="4"/>
      <c r="O41" s="4"/>
      <c r="P41" s="4"/>
      <c r="Q41" s="4"/>
      <c r="R41" s="4"/>
      <c r="S41" s="4"/>
      <c r="T41" s="4"/>
      <c r="U41" s="49"/>
      <c r="V41" s="4"/>
      <c r="W41" s="49"/>
      <c r="X41" s="21"/>
      <c r="Y41" s="21"/>
      <c r="Z41" s="4"/>
      <c r="AA41" s="21"/>
      <c r="AB41" s="4"/>
    </row>
    <row r="42" spans="1:28" ht="19.5" customHeight="1">
      <c r="A42" s="41"/>
      <c r="D42" s="4"/>
      <c r="E42" s="21"/>
      <c r="F42" s="4"/>
      <c r="G42" s="21"/>
      <c r="H42" s="4"/>
      <c r="I42" s="49"/>
      <c r="J42" s="4"/>
      <c r="K42" s="21"/>
      <c r="L42" s="4"/>
      <c r="M42" s="4"/>
      <c r="N42" s="4"/>
      <c r="O42" s="4"/>
      <c r="P42" s="4"/>
      <c r="Q42" s="4"/>
      <c r="R42" s="4"/>
      <c r="S42" s="4"/>
      <c r="T42" s="4"/>
      <c r="U42" s="49"/>
      <c r="V42" s="4"/>
      <c r="W42" s="49"/>
      <c r="X42" s="21"/>
      <c r="Y42" s="21"/>
      <c r="Z42" s="4"/>
      <c r="AA42" s="21"/>
      <c r="AB42" s="4"/>
    </row>
    <row r="107" spans="1:28" ht="19.5" customHeight="1">
      <c r="A107" s="41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</row>
    <row r="135" spans="4:28" ht="19.5" customHeight="1">
      <c r="D135" s="43"/>
      <c r="E135" s="43"/>
      <c r="F135" s="43"/>
      <c r="G135" s="43"/>
      <c r="H135" s="43"/>
      <c r="I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</row>
    <row r="276" spans="5:28" ht="19.5" customHeight="1"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</row>
  </sheetData>
  <sheetProtection/>
  <mergeCells count="4">
    <mergeCell ref="J7:L7"/>
    <mergeCell ref="N7:V7"/>
    <mergeCell ref="P8:T8"/>
    <mergeCell ref="F6:X6"/>
  </mergeCells>
  <printOptions/>
  <pageMargins left="0.3" right="0.3" top="0.5" bottom="0.6" header="0.49" footer="0.4"/>
  <pageSetup firstPageNumber="9" useFirstPageNumber="1" fitToHeight="0" fitToWidth="2" horizontalDpi="1200" verticalDpi="1200" orientation="landscape" paperSize="9" scale="77" r:id="rId1"/>
  <headerFooter>
    <oddFooter>&amp;R&amp;"Arial Unicode MS,Regular"&amp;9&amp;P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R29"/>
  <sheetViews>
    <sheetView zoomScaleSheetLayoutView="100" zoomScalePageLayoutView="0" workbookViewId="0" topLeftCell="A1">
      <selection activeCell="A1" sqref="A1"/>
    </sheetView>
  </sheetViews>
  <sheetFormatPr defaultColWidth="9.140625" defaultRowHeight="15.75" customHeight="1"/>
  <cols>
    <col min="1" max="2" width="1.7109375" style="3" customWidth="1"/>
    <col min="3" max="3" width="37.8515625" style="3" customWidth="1"/>
    <col min="4" max="4" width="6.7109375" style="26" customWidth="1"/>
    <col min="5" max="5" width="0.71875" style="2" customWidth="1"/>
    <col min="6" max="6" width="12.7109375" style="2" customWidth="1"/>
    <col min="7" max="7" width="0.85546875" style="26" customWidth="1"/>
    <col min="8" max="8" width="13.421875" style="3" customWidth="1"/>
    <col min="9" max="9" width="0.85546875" style="3" customWidth="1"/>
    <col min="10" max="10" width="12.7109375" style="26" customWidth="1"/>
    <col min="11" max="11" width="0.85546875" style="26" customWidth="1"/>
    <col min="12" max="12" width="12.7109375" style="26" customWidth="1"/>
    <col min="13" max="13" width="0.85546875" style="26" customWidth="1"/>
    <col min="14" max="14" width="13.421875" style="26" customWidth="1"/>
    <col min="15" max="15" width="0.85546875" style="26" customWidth="1"/>
    <col min="16" max="16" width="13.421875" style="26" customWidth="1"/>
    <col min="17" max="17" width="0.85546875" style="26" customWidth="1"/>
    <col min="18" max="18" width="12.7109375" style="6" customWidth="1"/>
    <col min="19" max="16384" width="9.140625" style="6" customWidth="1"/>
  </cols>
  <sheetData>
    <row r="1" spans="1:18" ht="21.75" customHeight="1">
      <c r="A1" s="1" t="s">
        <v>0</v>
      </c>
      <c r="B1" s="1"/>
      <c r="C1" s="1"/>
      <c r="H1" s="1"/>
      <c r="I1" s="1"/>
      <c r="J1" s="1"/>
      <c r="K1" s="1"/>
      <c r="L1" s="3"/>
      <c r="M1" s="3"/>
      <c r="N1" s="3"/>
      <c r="O1" s="3"/>
      <c r="P1" s="3"/>
      <c r="R1" s="5" t="s">
        <v>3</v>
      </c>
    </row>
    <row r="2" spans="1:18" ht="21.75" customHeight="1">
      <c r="A2" s="1" t="s">
        <v>142</v>
      </c>
      <c r="B2" s="1"/>
      <c r="C2" s="1"/>
      <c r="H2" s="1"/>
      <c r="I2" s="1"/>
      <c r="J2" s="1"/>
      <c r="K2" s="1"/>
      <c r="L2" s="3"/>
      <c r="M2" s="3"/>
      <c r="N2" s="3"/>
      <c r="O2" s="3"/>
      <c r="P2" s="3"/>
      <c r="R2" s="1"/>
    </row>
    <row r="3" spans="1:18" ht="21.75" customHeight="1">
      <c r="A3" s="7" t="str">
        <f>'7-8 (6m)'!A3</f>
        <v>สำหรับงวดหกเดือนสิ้นสุดวันที่ 30 มิถุนายน พ.ศ. 2562</v>
      </c>
      <c r="B3" s="7"/>
      <c r="C3" s="7"/>
      <c r="D3" s="28"/>
      <c r="E3" s="8"/>
      <c r="F3" s="8"/>
      <c r="G3" s="28"/>
      <c r="H3" s="7"/>
      <c r="I3" s="7"/>
      <c r="J3" s="7"/>
      <c r="K3" s="7"/>
      <c r="L3" s="9"/>
      <c r="M3" s="9"/>
      <c r="N3" s="9"/>
      <c r="O3" s="9"/>
      <c r="P3" s="9"/>
      <c r="Q3" s="28"/>
      <c r="R3" s="7"/>
    </row>
    <row r="4" spans="1:18" s="68" customFormat="1" ht="21" customHeight="1">
      <c r="A4" s="56"/>
      <c r="B4" s="59"/>
      <c r="C4" s="59"/>
      <c r="D4" s="66"/>
      <c r="E4" s="65"/>
      <c r="F4" s="58"/>
      <c r="G4" s="66"/>
      <c r="H4" s="58"/>
      <c r="I4" s="58"/>
      <c r="J4" s="66"/>
      <c r="K4" s="66"/>
      <c r="L4" s="58"/>
      <c r="M4" s="58"/>
      <c r="N4" s="58"/>
      <c r="O4" s="58"/>
      <c r="P4" s="58"/>
      <c r="Q4" s="67"/>
      <c r="R4" s="58"/>
    </row>
    <row r="5" spans="1:18" s="68" customFormat="1" ht="21" customHeight="1">
      <c r="A5" s="59"/>
      <c r="B5" s="59"/>
      <c r="C5" s="59"/>
      <c r="D5" s="67"/>
      <c r="E5" s="69"/>
      <c r="F5" s="70"/>
      <c r="G5" s="71"/>
      <c r="H5" s="72"/>
      <c r="I5" s="72"/>
      <c r="J5" s="72"/>
      <c r="K5" s="72"/>
      <c r="L5" s="72"/>
      <c r="M5" s="72"/>
      <c r="N5" s="72"/>
      <c r="O5" s="72"/>
      <c r="P5" s="72"/>
      <c r="Q5" s="71"/>
      <c r="R5" s="73" t="s">
        <v>140</v>
      </c>
    </row>
    <row r="6" spans="1:18" s="68" customFormat="1" ht="21" customHeight="1">
      <c r="A6" s="59"/>
      <c r="B6" s="59"/>
      <c r="C6" s="59"/>
      <c r="D6" s="67"/>
      <c r="E6" s="69"/>
      <c r="F6" s="69"/>
      <c r="G6" s="67"/>
      <c r="H6" s="59"/>
      <c r="I6" s="59"/>
      <c r="J6" s="141" t="s">
        <v>51</v>
      </c>
      <c r="K6" s="141"/>
      <c r="L6" s="141"/>
      <c r="M6" s="74"/>
      <c r="N6" s="141" t="s">
        <v>55</v>
      </c>
      <c r="O6" s="141"/>
      <c r="P6" s="141"/>
      <c r="Q6" s="67"/>
      <c r="R6" s="66"/>
    </row>
    <row r="7" spans="1:18" s="68" customFormat="1" ht="21" customHeight="1">
      <c r="A7" s="59"/>
      <c r="B7" s="59"/>
      <c r="C7" s="59"/>
      <c r="D7" s="67"/>
      <c r="E7" s="69"/>
      <c r="F7" s="69"/>
      <c r="G7" s="67"/>
      <c r="H7" s="59"/>
      <c r="I7" s="59"/>
      <c r="J7" s="74"/>
      <c r="K7" s="74"/>
      <c r="L7" s="74"/>
      <c r="M7" s="74"/>
      <c r="N7" s="75" t="s">
        <v>192</v>
      </c>
      <c r="O7" s="74"/>
      <c r="P7" s="74"/>
      <c r="Q7" s="67"/>
      <c r="R7" s="66"/>
    </row>
    <row r="8" spans="1:18" s="68" customFormat="1" ht="21" customHeight="1">
      <c r="A8" s="59"/>
      <c r="B8" s="59"/>
      <c r="C8" s="59"/>
      <c r="D8" s="67"/>
      <c r="E8" s="69"/>
      <c r="F8" s="69"/>
      <c r="G8" s="67"/>
      <c r="H8" s="59"/>
      <c r="I8" s="59"/>
      <c r="J8" s="74"/>
      <c r="K8" s="74"/>
      <c r="L8" s="74"/>
      <c r="M8" s="74"/>
      <c r="N8" s="66" t="s">
        <v>184</v>
      </c>
      <c r="O8" s="74"/>
      <c r="P8" s="74"/>
      <c r="Q8" s="67"/>
      <c r="R8" s="66"/>
    </row>
    <row r="9" spans="1:18" s="68" customFormat="1" ht="21" customHeight="1">
      <c r="A9" s="59"/>
      <c r="B9" s="59"/>
      <c r="C9" s="59"/>
      <c r="D9" s="67"/>
      <c r="E9" s="69"/>
      <c r="F9" s="69"/>
      <c r="G9" s="67"/>
      <c r="H9" s="59"/>
      <c r="I9" s="59"/>
      <c r="J9" s="74"/>
      <c r="K9" s="74"/>
      <c r="L9" s="74"/>
      <c r="M9" s="74"/>
      <c r="N9" s="66" t="s">
        <v>186</v>
      </c>
      <c r="O9" s="66"/>
      <c r="P9" s="66" t="s">
        <v>79</v>
      </c>
      <c r="Q9" s="67"/>
      <c r="R9" s="66"/>
    </row>
    <row r="10" spans="1:18" s="68" customFormat="1" ht="21" customHeight="1">
      <c r="A10" s="56"/>
      <c r="B10" s="59"/>
      <c r="C10" s="59"/>
      <c r="D10" s="67"/>
      <c r="E10" s="69"/>
      <c r="F10" s="66" t="s">
        <v>93</v>
      </c>
      <c r="G10" s="66"/>
      <c r="H10" s="66"/>
      <c r="I10" s="66"/>
      <c r="J10" s="66" t="s">
        <v>82</v>
      </c>
      <c r="K10" s="66"/>
      <c r="L10" s="66"/>
      <c r="M10" s="66"/>
      <c r="N10" s="66" t="s">
        <v>188</v>
      </c>
      <c r="O10" s="66"/>
      <c r="P10" s="66" t="s">
        <v>84</v>
      </c>
      <c r="Q10" s="66"/>
      <c r="R10" s="66" t="s">
        <v>87</v>
      </c>
    </row>
    <row r="11" spans="1:18" s="68" customFormat="1" ht="21" customHeight="1">
      <c r="A11" s="56"/>
      <c r="B11" s="59"/>
      <c r="C11" s="59"/>
      <c r="D11" s="67"/>
      <c r="E11" s="69"/>
      <c r="F11" s="66" t="s">
        <v>88</v>
      </c>
      <c r="G11" s="66"/>
      <c r="H11" s="66" t="s">
        <v>94</v>
      </c>
      <c r="I11" s="66"/>
      <c r="J11" s="66" t="s">
        <v>90</v>
      </c>
      <c r="K11" s="66"/>
      <c r="L11" s="66" t="s">
        <v>54</v>
      </c>
      <c r="M11" s="66"/>
      <c r="N11" s="55" t="s">
        <v>190</v>
      </c>
      <c r="O11" s="55"/>
      <c r="P11" s="55" t="s">
        <v>147</v>
      </c>
      <c r="Q11" s="66"/>
      <c r="R11" s="66" t="s">
        <v>44</v>
      </c>
    </row>
    <row r="12" spans="1:18" s="68" customFormat="1" ht="21" customHeight="1">
      <c r="A12" s="56"/>
      <c r="B12" s="59"/>
      <c r="C12" s="59"/>
      <c r="D12" s="87" t="s">
        <v>6</v>
      </c>
      <c r="E12" s="69"/>
      <c r="F12" s="54" t="s">
        <v>7</v>
      </c>
      <c r="G12" s="76"/>
      <c r="H12" s="54" t="s">
        <v>7</v>
      </c>
      <c r="I12" s="66"/>
      <c r="J12" s="54" t="s">
        <v>7</v>
      </c>
      <c r="K12" s="76"/>
      <c r="L12" s="54" t="s">
        <v>7</v>
      </c>
      <c r="M12" s="55"/>
      <c r="N12" s="54" t="s">
        <v>7</v>
      </c>
      <c r="P12" s="54" t="s">
        <v>7</v>
      </c>
      <c r="Q12" s="66"/>
      <c r="R12" s="54" t="s">
        <v>7</v>
      </c>
    </row>
    <row r="13" spans="1:17" s="68" customFormat="1" ht="7.5" customHeight="1">
      <c r="A13" s="56"/>
      <c r="B13" s="59"/>
      <c r="C13" s="59"/>
      <c r="D13" s="67"/>
      <c r="E13" s="69"/>
      <c r="F13" s="59"/>
      <c r="G13" s="67"/>
      <c r="H13" s="69"/>
      <c r="I13" s="69"/>
      <c r="J13" s="59"/>
      <c r="K13" s="67"/>
      <c r="L13" s="67"/>
      <c r="M13" s="67"/>
      <c r="N13" s="67"/>
      <c r="O13" s="67"/>
      <c r="P13" s="67"/>
      <c r="Q13" s="67"/>
    </row>
    <row r="14" spans="1:18" s="68" customFormat="1" ht="21" customHeight="1">
      <c r="A14" s="56" t="s">
        <v>152</v>
      </c>
      <c r="B14" s="77"/>
      <c r="C14" s="59"/>
      <c r="D14" s="69"/>
      <c r="E14" s="69"/>
      <c r="F14" s="68">
        <v>373000</v>
      </c>
      <c r="H14" s="68">
        <v>3680616</v>
      </c>
      <c r="J14" s="68">
        <v>37300</v>
      </c>
      <c r="L14" s="68">
        <v>8885728</v>
      </c>
      <c r="N14" s="58">
        <v>0</v>
      </c>
      <c r="P14" s="58">
        <f>SUM(N14)</f>
        <v>0</v>
      </c>
      <c r="R14" s="68">
        <f>SUM(F14:L14,P14)</f>
        <v>12976644</v>
      </c>
    </row>
    <row r="15" spans="1:18" s="68" customFormat="1" ht="21" customHeight="1">
      <c r="A15" s="56" t="s">
        <v>143</v>
      </c>
      <c r="B15" s="77"/>
      <c r="C15" s="59"/>
      <c r="D15" s="69"/>
      <c r="E15" s="69"/>
      <c r="Q15" s="78"/>
      <c r="R15" s="58"/>
    </row>
    <row r="16" spans="1:18" s="68" customFormat="1" ht="21" customHeight="1">
      <c r="A16" s="59" t="s">
        <v>237</v>
      </c>
      <c r="B16" s="77"/>
      <c r="C16" s="59"/>
      <c r="D16" s="69">
        <v>15</v>
      </c>
      <c r="E16" s="69"/>
      <c r="F16" s="58">
        <v>0</v>
      </c>
      <c r="G16" s="58"/>
      <c r="H16" s="58">
        <v>0</v>
      </c>
      <c r="I16" s="58"/>
      <c r="J16" s="58">
        <v>0</v>
      </c>
      <c r="L16" s="68">
        <v>-746000</v>
      </c>
      <c r="N16" s="58">
        <v>0</v>
      </c>
      <c r="P16" s="58">
        <f>SUM(N16)</f>
        <v>0</v>
      </c>
      <c r="Q16" s="78"/>
      <c r="R16" s="68">
        <f>SUM(F16:L16,P16)</f>
        <v>-746000</v>
      </c>
    </row>
    <row r="17" spans="1:18" s="68" customFormat="1" ht="21" customHeight="1">
      <c r="A17" s="59" t="s">
        <v>74</v>
      </c>
      <c r="C17" s="59"/>
      <c r="D17" s="69"/>
      <c r="E17" s="69"/>
      <c r="F17" s="61">
        <v>0</v>
      </c>
      <c r="G17" s="78"/>
      <c r="H17" s="61">
        <v>0</v>
      </c>
      <c r="I17" s="58"/>
      <c r="J17" s="61">
        <v>0</v>
      </c>
      <c r="K17" s="67"/>
      <c r="L17" s="61">
        <v>1538930</v>
      </c>
      <c r="M17" s="58"/>
      <c r="N17" s="61">
        <v>0</v>
      </c>
      <c r="O17" s="58"/>
      <c r="P17" s="61">
        <f>SUM(N17:O17)</f>
        <v>0</v>
      </c>
      <c r="Q17" s="67"/>
      <c r="R17" s="71">
        <f>SUM(F17:L17,P17)</f>
        <v>1538930</v>
      </c>
    </row>
    <row r="18" spans="1:18" s="68" customFormat="1" ht="7.5" customHeight="1">
      <c r="A18" s="59"/>
      <c r="B18" s="59"/>
      <c r="C18" s="59"/>
      <c r="D18" s="69"/>
      <c r="E18" s="69"/>
      <c r="F18" s="58"/>
      <c r="G18" s="78"/>
      <c r="H18" s="58"/>
      <c r="I18" s="78"/>
      <c r="J18" s="58"/>
      <c r="K18" s="78"/>
      <c r="L18" s="58"/>
      <c r="M18" s="58"/>
      <c r="N18" s="58"/>
      <c r="O18" s="58"/>
      <c r="P18" s="58"/>
      <c r="Q18" s="78"/>
      <c r="R18" s="58"/>
    </row>
    <row r="19" spans="1:18" s="68" customFormat="1" ht="21" customHeight="1" thickBot="1">
      <c r="A19" s="56" t="s">
        <v>234</v>
      </c>
      <c r="B19" s="59"/>
      <c r="C19" s="59"/>
      <c r="D19" s="69"/>
      <c r="E19" s="69"/>
      <c r="F19" s="62">
        <f>SUM(F14:F17)</f>
        <v>373000</v>
      </c>
      <c r="G19" s="78"/>
      <c r="H19" s="62">
        <f>SUM(H14:H17)</f>
        <v>3680616</v>
      </c>
      <c r="I19" s="78"/>
      <c r="J19" s="62">
        <f>SUM(J14:J17)</f>
        <v>37300</v>
      </c>
      <c r="K19" s="78"/>
      <c r="L19" s="62">
        <f>SUM(L14:L17)</f>
        <v>9678658</v>
      </c>
      <c r="M19" s="58"/>
      <c r="N19" s="62">
        <f>SUM(N14:N17)</f>
        <v>0</v>
      </c>
      <c r="O19" s="58"/>
      <c r="P19" s="62">
        <f>SUM(P14:P17)</f>
        <v>0</v>
      </c>
      <c r="Q19" s="78"/>
      <c r="R19" s="62">
        <f>SUM(R14:R17)</f>
        <v>13769574</v>
      </c>
    </row>
    <row r="20" spans="1:18" s="68" customFormat="1" ht="21" customHeight="1" thickTop="1">
      <c r="A20" s="56"/>
      <c r="B20" s="59"/>
      <c r="C20" s="59"/>
      <c r="D20" s="69"/>
      <c r="E20" s="69"/>
      <c r="F20" s="58"/>
      <c r="G20" s="78"/>
      <c r="H20" s="58"/>
      <c r="I20" s="78"/>
      <c r="J20" s="58"/>
      <c r="K20" s="78"/>
      <c r="L20" s="58"/>
      <c r="M20" s="58"/>
      <c r="N20" s="58"/>
      <c r="O20" s="58"/>
      <c r="P20" s="58"/>
      <c r="Q20" s="78"/>
      <c r="R20" s="58"/>
    </row>
    <row r="21" spans="1:18" s="68" customFormat="1" ht="21" customHeight="1">
      <c r="A21" s="56" t="s">
        <v>181</v>
      </c>
      <c r="B21" s="59"/>
      <c r="C21" s="59"/>
      <c r="D21" s="69"/>
      <c r="E21" s="69"/>
      <c r="F21" s="105">
        <v>373000</v>
      </c>
      <c r="H21" s="105">
        <v>3680616</v>
      </c>
      <c r="J21" s="105">
        <v>37300</v>
      </c>
      <c r="L21" s="105">
        <v>11626023</v>
      </c>
      <c r="M21" s="58"/>
      <c r="N21" s="102">
        <v>-16007</v>
      </c>
      <c r="O21" s="58"/>
      <c r="P21" s="102">
        <f>SUM(N21)</f>
        <v>-16007</v>
      </c>
      <c r="Q21" s="78"/>
      <c r="R21" s="102">
        <f>SUM(F21:L21,P21)</f>
        <v>15700932</v>
      </c>
    </row>
    <row r="22" spans="1:18" s="68" customFormat="1" ht="21" customHeight="1">
      <c r="A22" s="56" t="s">
        <v>143</v>
      </c>
      <c r="B22" s="77"/>
      <c r="C22" s="59"/>
      <c r="D22" s="69"/>
      <c r="E22" s="69"/>
      <c r="F22" s="105"/>
      <c r="H22" s="105"/>
      <c r="J22" s="105"/>
      <c r="L22" s="105"/>
      <c r="N22" s="105"/>
      <c r="P22" s="105"/>
      <c r="R22" s="105"/>
    </row>
    <row r="23" spans="1:18" s="68" customFormat="1" ht="21" customHeight="1">
      <c r="A23" s="59" t="s">
        <v>237</v>
      </c>
      <c r="B23" s="77"/>
      <c r="C23" s="59"/>
      <c r="D23" s="69">
        <v>15</v>
      </c>
      <c r="E23" s="69"/>
      <c r="F23" s="102">
        <v>0</v>
      </c>
      <c r="H23" s="102">
        <v>0</v>
      </c>
      <c r="J23" s="102">
        <v>0</v>
      </c>
      <c r="L23" s="105">
        <v>-932500</v>
      </c>
      <c r="M23" s="58"/>
      <c r="N23" s="102">
        <v>0</v>
      </c>
      <c r="O23" s="58"/>
      <c r="P23" s="102">
        <f>SUM(N23)</f>
        <v>0</v>
      </c>
      <c r="Q23" s="78"/>
      <c r="R23" s="102">
        <f>SUM(F23:L23,P23)</f>
        <v>-932500</v>
      </c>
    </row>
    <row r="24" spans="1:18" s="68" customFormat="1" ht="21" customHeight="1">
      <c r="A24" s="59" t="s">
        <v>74</v>
      </c>
      <c r="C24" s="59"/>
      <c r="D24" s="69"/>
      <c r="E24" s="69"/>
      <c r="F24" s="104">
        <v>0</v>
      </c>
      <c r="G24" s="78"/>
      <c r="H24" s="104">
        <v>0</v>
      </c>
      <c r="I24" s="58"/>
      <c r="J24" s="104">
        <v>0</v>
      </c>
      <c r="K24" s="67"/>
      <c r="L24" s="104">
        <f>'7-8 (6m)'!J32</f>
        <v>1729589</v>
      </c>
      <c r="M24" s="58"/>
      <c r="N24" s="104">
        <v>0</v>
      </c>
      <c r="O24" s="58"/>
      <c r="P24" s="104">
        <f>SUM(N24)</f>
        <v>0</v>
      </c>
      <c r="Q24" s="67"/>
      <c r="R24" s="104">
        <f>SUM(F24:L24,P24)</f>
        <v>1729589</v>
      </c>
    </row>
    <row r="25" spans="1:18" s="68" customFormat="1" ht="7.5" customHeight="1">
      <c r="A25" s="59"/>
      <c r="B25" s="59"/>
      <c r="C25" s="59"/>
      <c r="D25" s="69"/>
      <c r="E25" s="69"/>
      <c r="F25" s="102"/>
      <c r="G25" s="78"/>
      <c r="H25" s="102"/>
      <c r="I25" s="78"/>
      <c r="J25" s="102"/>
      <c r="K25" s="78"/>
      <c r="L25" s="102"/>
      <c r="M25" s="58"/>
      <c r="N25" s="102"/>
      <c r="O25" s="58"/>
      <c r="P25" s="102"/>
      <c r="Q25" s="78"/>
      <c r="R25" s="102"/>
    </row>
    <row r="26" spans="1:18" s="68" customFormat="1" ht="21" customHeight="1" thickBot="1">
      <c r="A26" s="56" t="s">
        <v>235</v>
      </c>
      <c r="B26" s="59"/>
      <c r="C26" s="59"/>
      <c r="D26" s="69"/>
      <c r="E26" s="69"/>
      <c r="F26" s="107">
        <f>SUM(F21:F24)</f>
        <v>373000</v>
      </c>
      <c r="G26" s="78"/>
      <c r="H26" s="107">
        <f>SUM(H21:H24)</f>
        <v>3680616</v>
      </c>
      <c r="I26" s="78"/>
      <c r="J26" s="107">
        <f>SUM(J21:J24)</f>
        <v>37300</v>
      </c>
      <c r="K26" s="78"/>
      <c r="L26" s="107">
        <f>SUM(L21:L24)</f>
        <v>12423112</v>
      </c>
      <c r="M26" s="58"/>
      <c r="N26" s="107">
        <f>SUM(N21:N24)</f>
        <v>-16007</v>
      </c>
      <c r="O26" s="58"/>
      <c r="P26" s="107">
        <f>SUM(P21:P24)</f>
        <v>-16007</v>
      </c>
      <c r="Q26" s="78"/>
      <c r="R26" s="107">
        <f>SUM(R21:R24)</f>
        <v>16498021</v>
      </c>
    </row>
    <row r="27" spans="1:18" s="68" customFormat="1" ht="20.25" customHeight="1" thickTop="1">
      <c r="A27" s="56"/>
      <c r="B27" s="59"/>
      <c r="C27" s="59"/>
      <c r="D27" s="67"/>
      <c r="E27" s="69"/>
      <c r="F27" s="58"/>
      <c r="G27" s="78"/>
      <c r="H27" s="58"/>
      <c r="I27" s="78"/>
      <c r="J27" s="58"/>
      <c r="K27" s="78"/>
      <c r="L27" s="109"/>
      <c r="M27" s="58"/>
      <c r="N27" s="58"/>
      <c r="O27" s="58"/>
      <c r="P27" s="58"/>
      <c r="Q27" s="78"/>
      <c r="R27" s="58"/>
    </row>
    <row r="28" spans="1:18" s="68" customFormat="1" ht="13.5" customHeight="1">
      <c r="A28" s="56"/>
      <c r="B28" s="59"/>
      <c r="C28" s="59"/>
      <c r="D28" s="67"/>
      <c r="E28" s="69"/>
      <c r="F28" s="58"/>
      <c r="G28" s="78"/>
      <c r="H28" s="58"/>
      <c r="I28" s="78"/>
      <c r="J28" s="58"/>
      <c r="K28" s="78"/>
      <c r="L28" s="58"/>
      <c r="M28" s="58"/>
      <c r="N28" s="58"/>
      <c r="O28" s="58"/>
      <c r="P28" s="58"/>
      <c r="Q28" s="78"/>
      <c r="R28" s="58"/>
    </row>
    <row r="29" spans="1:18" ht="21.75" customHeight="1">
      <c r="A29" s="9" t="str">
        <f>'2-4'!A51:L51</f>
        <v>หมายเหตุประกอบข้อมูลทางการเงินระหว่างกาลแบบย่อในหน้า 14 ถึง 41 เป็นส่วนหนึ่งของข้อมูลทางการเงินระหว่างกาลนี้</v>
      </c>
      <c r="B29" s="9"/>
      <c r="C29" s="9"/>
      <c r="D29" s="25"/>
      <c r="E29" s="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2">
    <mergeCell ref="J6:L6"/>
    <mergeCell ref="N6:P6"/>
  </mergeCells>
  <printOptions/>
  <pageMargins left="0.5" right="0.5" top="0.5" bottom="0.6" header="0.49" footer="0.4"/>
  <pageSetup firstPageNumber="10" useFirstPageNumber="1" fitToHeight="0" horizontalDpi="1200" verticalDpi="1200" orientation="landscape" paperSize="9" scale="95" r:id="rId1"/>
  <headerFooter>
    <oddFooter>&amp;R&amp;"Arial Unicode MS,Regular"&amp;9&amp;P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99"/>
  </sheetPr>
  <dimension ref="A1:L181"/>
  <sheetViews>
    <sheetView tabSelected="1" zoomScale="115" zoomScaleNormal="115" zoomScaleSheetLayoutView="115" zoomScalePageLayoutView="0" workbookViewId="0" topLeftCell="A100">
      <selection activeCell="C105" sqref="C105"/>
    </sheetView>
  </sheetViews>
  <sheetFormatPr defaultColWidth="9.140625" defaultRowHeight="16.5" customHeight="1"/>
  <cols>
    <col min="1" max="2" width="1.1484375" style="59" customWidth="1"/>
    <col min="3" max="3" width="39.140625" style="59" customWidth="1"/>
    <col min="4" max="4" width="6.7109375" style="69" customWidth="1"/>
    <col min="5" max="5" width="0.85546875" style="59" customWidth="1"/>
    <col min="6" max="6" width="10.7109375" style="58" customWidth="1"/>
    <col min="7" max="7" width="0.85546875" style="59" customWidth="1"/>
    <col min="8" max="8" width="10.7109375" style="58" customWidth="1"/>
    <col min="9" max="9" width="0.85546875" style="69" customWidth="1"/>
    <col min="10" max="10" width="10.7109375" style="58" customWidth="1"/>
    <col min="11" max="11" width="0.85546875" style="59" customWidth="1"/>
    <col min="12" max="12" width="10.7109375" style="58" customWidth="1"/>
    <col min="13" max="16384" width="9.140625" style="68" customWidth="1"/>
  </cols>
  <sheetData>
    <row r="1" spans="1:12" ht="16.5" customHeight="1">
      <c r="A1" s="56" t="s">
        <v>0</v>
      </c>
      <c r="B1" s="56"/>
      <c r="C1" s="56"/>
      <c r="G1" s="79"/>
      <c r="I1" s="80"/>
      <c r="K1" s="79"/>
      <c r="L1" s="81" t="s">
        <v>3</v>
      </c>
    </row>
    <row r="2" spans="1:11" ht="16.5" customHeight="1">
      <c r="A2" s="56" t="s">
        <v>95</v>
      </c>
      <c r="B2" s="56"/>
      <c r="C2" s="56"/>
      <c r="G2" s="79"/>
      <c r="I2" s="80"/>
      <c r="K2" s="79"/>
    </row>
    <row r="3" spans="1:12" ht="16.5" customHeight="1">
      <c r="A3" s="82" t="str">
        <f>'7-8 (6m)'!A3</f>
        <v>สำหรับงวดหกเดือนสิ้นสุดวันที่ 30 มิถุนายน พ.ศ. 2562</v>
      </c>
      <c r="B3" s="82"/>
      <c r="C3" s="82"/>
      <c r="D3" s="70"/>
      <c r="E3" s="72"/>
      <c r="F3" s="61"/>
      <c r="G3" s="83"/>
      <c r="H3" s="61"/>
      <c r="I3" s="84"/>
      <c r="J3" s="61"/>
      <c r="K3" s="83"/>
      <c r="L3" s="61"/>
    </row>
    <row r="4" spans="7:11" ht="16.5" customHeight="1">
      <c r="G4" s="79"/>
      <c r="I4" s="80"/>
      <c r="K4" s="79"/>
    </row>
    <row r="5" spans="1:12" ht="16.5" customHeight="1">
      <c r="A5" s="68"/>
      <c r="D5" s="74"/>
      <c r="E5" s="56"/>
      <c r="F5" s="61"/>
      <c r="G5" s="85"/>
      <c r="H5" s="52" t="s">
        <v>2</v>
      </c>
      <c r="I5" s="86"/>
      <c r="J5" s="61"/>
      <c r="K5" s="85"/>
      <c r="L5" s="52" t="s">
        <v>140</v>
      </c>
    </row>
    <row r="6" spans="4:12" ht="16.5" customHeight="1">
      <c r="D6" s="74"/>
      <c r="E6" s="56"/>
      <c r="F6" s="53" t="s">
        <v>180</v>
      </c>
      <c r="G6" s="56"/>
      <c r="H6" s="53" t="s">
        <v>151</v>
      </c>
      <c r="I6" s="74"/>
      <c r="J6" s="53" t="s">
        <v>180</v>
      </c>
      <c r="K6" s="56"/>
      <c r="L6" s="53" t="s">
        <v>151</v>
      </c>
    </row>
    <row r="7" spans="4:12" ht="16.5" customHeight="1">
      <c r="D7" s="87" t="s">
        <v>6</v>
      </c>
      <c r="E7" s="56"/>
      <c r="F7" s="52" t="s">
        <v>7</v>
      </c>
      <c r="G7" s="56"/>
      <c r="H7" s="52" t="s">
        <v>7</v>
      </c>
      <c r="I7" s="74"/>
      <c r="J7" s="52" t="s">
        <v>7</v>
      </c>
      <c r="K7" s="56"/>
      <c r="L7" s="52" t="s">
        <v>7</v>
      </c>
    </row>
    <row r="8" spans="1:11" ht="16.5" customHeight="1">
      <c r="A8" s="56" t="s">
        <v>96</v>
      </c>
      <c r="F8" s="102"/>
      <c r="G8" s="79"/>
      <c r="I8" s="80"/>
      <c r="J8" s="102"/>
      <c r="K8" s="79"/>
    </row>
    <row r="9" spans="1:12" ht="16.5" customHeight="1">
      <c r="A9" s="59" t="s">
        <v>97</v>
      </c>
      <c r="F9" s="103">
        <f>'7-8 (6m)'!F29</f>
        <v>2623293</v>
      </c>
      <c r="G9" s="63"/>
      <c r="H9" s="57">
        <f>'7-8 (6m)'!H29</f>
        <v>2877263</v>
      </c>
      <c r="I9" s="60"/>
      <c r="J9" s="103">
        <f>'7-8 (6m)'!J29</f>
        <v>1730453</v>
      </c>
      <c r="K9" s="63"/>
      <c r="L9" s="57">
        <f>'7-8 (6m)'!L29</f>
        <v>1539970</v>
      </c>
    </row>
    <row r="10" spans="1:12" ht="16.5" customHeight="1">
      <c r="A10" s="59" t="s">
        <v>98</v>
      </c>
      <c r="F10" s="103"/>
      <c r="G10" s="63"/>
      <c r="H10" s="57"/>
      <c r="I10" s="60"/>
      <c r="J10" s="103"/>
      <c r="K10" s="63"/>
      <c r="L10" s="57"/>
    </row>
    <row r="11" spans="1:12" ht="16.5" customHeight="1">
      <c r="A11" s="59" t="s">
        <v>99</v>
      </c>
      <c r="F11" s="103"/>
      <c r="G11" s="63"/>
      <c r="H11" s="57"/>
      <c r="I11" s="60"/>
      <c r="J11" s="103"/>
      <c r="K11" s="63"/>
      <c r="L11" s="57"/>
    </row>
    <row r="12" spans="1:12" ht="16.5" customHeight="1">
      <c r="A12" s="59" t="s">
        <v>100</v>
      </c>
      <c r="B12" s="88" t="s">
        <v>101</v>
      </c>
      <c r="F12" s="103">
        <v>1133282</v>
      </c>
      <c r="G12" s="63"/>
      <c r="H12" s="57">
        <v>901128</v>
      </c>
      <c r="I12" s="60"/>
      <c r="J12" s="103">
        <v>45961</v>
      </c>
      <c r="K12" s="63"/>
      <c r="L12" s="57">
        <v>49395</v>
      </c>
    </row>
    <row r="13" spans="2:12" ht="16.5" customHeight="1">
      <c r="B13" s="88" t="s">
        <v>216</v>
      </c>
      <c r="F13" s="103">
        <v>12092</v>
      </c>
      <c r="G13" s="63"/>
      <c r="H13" s="57">
        <v>3880</v>
      </c>
      <c r="I13" s="60"/>
      <c r="J13" s="103">
        <v>8910</v>
      </c>
      <c r="K13" s="63"/>
      <c r="L13" s="57">
        <v>0</v>
      </c>
    </row>
    <row r="14" spans="2:12" ht="16.5" customHeight="1">
      <c r="B14" s="88" t="s">
        <v>244</v>
      </c>
      <c r="F14" s="103">
        <v>-4042</v>
      </c>
      <c r="G14" s="63"/>
      <c r="H14" s="57">
        <v>-11333</v>
      </c>
      <c r="I14" s="60"/>
      <c r="J14" s="103">
        <v>-4042</v>
      </c>
      <c r="K14" s="63"/>
      <c r="L14" s="57">
        <v>-11333</v>
      </c>
    </row>
    <row r="15" spans="2:12" ht="16.5" customHeight="1">
      <c r="B15" s="88" t="s">
        <v>102</v>
      </c>
      <c r="F15" s="103">
        <v>-12386</v>
      </c>
      <c r="G15" s="63"/>
      <c r="H15" s="57">
        <v>-5857</v>
      </c>
      <c r="I15" s="60"/>
      <c r="J15" s="103">
        <v>-103623</v>
      </c>
      <c r="K15" s="63"/>
      <c r="L15" s="57">
        <v>-24623</v>
      </c>
    </row>
    <row r="16" spans="2:12" ht="16.5" customHeight="1">
      <c r="B16" s="88" t="s">
        <v>135</v>
      </c>
      <c r="D16" s="89">
        <v>8.2</v>
      </c>
      <c r="F16" s="103">
        <v>0</v>
      </c>
      <c r="G16" s="63"/>
      <c r="H16" s="57">
        <v>0</v>
      </c>
      <c r="I16" s="60"/>
      <c r="J16" s="103">
        <v>-2185012</v>
      </c>
      <c r="K16" s="63"/>
      <c r="L16" s="57">
        <v>-1760313</v>
      </c>
    </row>
    <row r="17" spans="2:12" ht="16.5" customHeight="1">
      <c r="B17" s="88" t="s">
        <v>103</v>
      </c>
      <c r="F17" s="103">
        <v>603588</v>
      </c>
      <c r="G17" s="63"/>
      <c r="H17" s="57">
        <v>576345</v>
      </c>
      <c r="I17" s="60"/>
      <c r="J17" s="103">
        <v>255761</v>
      </c>
      <c r="K17" s="63"/>
      <c r="L17" s="57">
        <v>153454</v>
      </c>
    </row>
    <row r="18" spans="2:12" ht="16.5" customHeight="1">
      <c r="B18" s="88" t="s">
        <v>104</v>
      </c>
      <c r="F18" s="103">
        <v>3249</v>
      </c>
      <c r="G18" s="63"/>
      <c r="H18" s="57">
        <v>632</v>
      </c>
      <c r="I18" s="60"/>
      <c r="J18" s="103">
        <v>2596</v>
      </c>
      <c r="K18" s="63"/>
      <c r="L18" s="57">
        <v>467</v>
      </c>
    </row>
    <row r="19" spans="2:12" ht="16.5" customHeight="1">
      <c r="B19" s="88" t="s">
        <v>239</v>
      </c>
      <c r="F19" s="103">
        <v>0</v>
      </c>
      <c r="G19" s="63"/>
      <c r="H19" s="57">
        <v>86</v>
      </c>
      <c r="I19" s="60"/>
      <c r="J19" s="103">
        <v>0</v>
      </c>
      <c r="K19" s="63"/>
      <c r="L19" s="57">
        <v>0</v>
      </c>
    </row>
    <row r="20" spans="2:12" ht="16.5" customHeight="1">
      <c r="B20" s="88" t="s">
        <v>248</v>
      </c>
      <c r="D20" s="69">
        <v>8</v>
      </c>
      <c r="F20" s="103">
        <v>6434</v>
      </c>
      <c r="G20" s="63"/>
      <c r="H20" s="57">
        <v>7703</v>
      </c>
      <c r="I20" s="60"/>
      <c r="J20" s="103">
        <v>0</v>
      </c>
      <c r="K20" s="63"/>
      <c r="L20" s="57">
        <v>0</v>
      </c>
    </row>
    <row r="21" spans="2:12" ht="16.5" customHeight="1">
      <c r="B21" s="88" t="s">
        <v>256</v>
      </c>
      <c r="D21" s="69">
        <v>8</v>
      </c>
      <c r="F21" s="103">
        <v>-3874</v>
      </c>
      <c r="G21" s="63"/>
      <c r="H21" s="57">
        <v>0</v>
      </c>
      <c r="I21" s="60"/>
      <c r="J21" s="103">
        <v>0</v>
      </c>
      <c r="K21" s="63"/>
      <c r="L21" s="57">
        <v>0</v>
      </c>
    </row>
    <row r="22" spans="2:12" ht="16.5" customHeight="1">
      <c r="B22" s="88" t="s">
        <v>210</v>
      </c>
      <c r="F22" s="103"/>
      <c r="G22" s="63"/>
      <c r="H22" s="57"/>
      <c r="I22" s="60"/>
      <c r="J22" s="103"/>
      <c r="K22" s="63"/>
      <c r="L22" s="57"/>
    </row>
    <row r="23" spans="2:12" ht="16.5" customHeight="1">
      <c r="B23" s="88"/>
      <c r="C23" s="59" t="s">
        <v>211</v>
      </c>
      <c r="F23" s="103">
        <v>0</v>
      </c>
      <c r="G23" s="63"/>
      <c r="H23" s="57">
        <v>-894577</v>
      </c>
      <c r="I23" s="60"/>
      <c r="J23" s="103">
        <v>0</v>
      </c>
      <c r="K23" s="63"/>
      <c r="L23" s="57">
        <v>0</v>
      </c>
    </row>
    <row r="24" spans="2:12" ht="16.5" customHeight="1">
      <c r="B24" s="88" t="s">
        <v>212</v>
      </c>
      <c r="F24" s="103">
        <v>0</v>
      </c>
      <c r="G24" s="63"/>
      <c r="H24" s="57">
        <v>-678</v>
      </c>
      <c r="I24" s="60"/>
      <c r="J24" s="103">
        <v>0</v>
      </c>
      <c r="K24" s="63"/>
      <c r="L24" s="57">
        <v>0</v>
      </c>
    </row>
    <row r="25" spans="2:12" ht="16.5" customHeight="1">
      <c r="B25" s="88" t="s">
        <v>257</v>
      </c>
      <c r="F25" s="103">
        <v>-307</v>
      </c>
      <c r="G25" s="63"/>
      <c r="H25" s="57">
        <v>840</v>
      </c>
      <c r="I25" s="60"/>
      <c r="J25" s="103">
        <v>0</v>
      </c>
      <c r="K25" s="63"/>
      <c r="L25" s="57">
        <v>-100</v>
      </c>
    </row>
    <row r="26" spans="2:12" ht="16.5" customHeight="1">
      <c r="B26" s="88" t="s">
        <v>173</v>
      </c>
      <c r="D26" s="69">
        <v>9</v>
      </c>
      <c r="F26" s="103">
        <v>2387</v>
      </c>
      <c r="G26" s="63"/>
      <c r="H26" s="57">
        <v>71011</v>
      </c>
      <c r="I26" s="60"/>
      <c r="J26" s="103">
        <v>0</v>
      </c>
      <c r="K26" s="63"/>
      <c r="L26" s="57">
        <v>0</v>
      </c>
    </row>
    <row r="27" spans="2:12" ht="16.5" customHeight="1">
      <c r="B27" s="88" t="s">
        <v>148</v>
      </c>
      <c r="F27" s="103">
        <v>-146986</v>
      </c>
      <c r="G27" s="63"/>
      <c r="H27" s="57">
        <v>4813</v>
      </c>
      <c r="I27" s="60"/>
      <c r="J27" s="103">
        <v>2592</v>
      </c>
      <c r="K27" s="63"/>
      <c r="L27" s="57">
        <v>475</v>
      </c>
    </row>
    <row r="28" spans="2:12" ht="16.5" customHeight="1">
      <c r="B28" s="88" t="s">
        <v>105</v>
      </c>
      <c r="F28" s="103"/>
      <c r="G28" s="63"/>
      <c r="H28" s="57"/>
      <c r="I28" s="60"/>
      <c r="J28" s="103"/>
      <c r="K28" s="63"/>
      <c r="L28" s="57"/>
    </row>
    <row r="29" spans="2:12" ht="16.5" customHeight="1">
      <c r="B29" s="88"/>
      <c r="C29" s="59" t="s">
        <v>172</v>
      </c>
      <c r="F29" s="104">
        <v>0</v>
      </c>
      <c r="G29" s="63"/>
      <c r="H29" s="61">
        <v>0</v>
      </c>
      <c r="I29" s="60"/>
      <c r="J29" s="104">
        <v>-28210</v>
      </c>
      <c r="K29" s="63"/>
      <c r="L29" s="61">
        <v>-28496</v>
      </c>
    </row>
    <row r="30" spans="2:11" ht="7.5" customHeight="1">
      <c r="B30" s="88"/>
      <c r="F30" s="102"/>
      <c r="G30" s="60"/>
      <c r="I30" s="60"/>
      <c r="J30" s="102"/>
      <c r="K30" s="60"/>
    </row>
    <row r="31" spans="1:12" ht="16.5" customHeight="1">
      <c r="A31" s="68"/>
      <c r="B31" s="59" t="s">
        <v>106</v>
      </c>
      <c r="F31" s="105"/>
      <c r="G31" s="68"/>
      <c r="H31" s="68"/>
      <c r="I31" s="68"/>
      <c r="J31" s="105"/>
      <c r="K31" s="68"/>
      <c r="L31" s="68"/>
    </row>
    <row r="32" spans="3:12" ht="16.5" customHeight="1">
      <c r="C32" s="59" t="s">
        <v>107</v>
      </c>
      <c r="F32" s="102">
        <f>SUM(F9:F29)</f>
        <v>4216730</v>
      </c>
      <c r="G32" s="79"/>
      <c r="H32" s="58">
        <f>SUM(H9:H29)</f>
        <v>3531256</v>
      </c>
      <c r="I32" s="79"/>
      <c r="J32" s="102">
        <f>SUM(J9:J29)</f>
        <v>-274614</v>
      </c>
      <c r="K32" s="80"/>
      <c r="L32" s="58">
        <f>SUM(L9:L29)</f>
        <v>-81104</v>
      </c>
    </row>
    <row r="33" spans="2:12" ht="16.5" customHeight="1">
      <c r="B33" s="59" t="s">
        <v>108</v>
      </c>
      <c r="D33" s="74"/>
      <c r="E33" s="56"/>
      <c r="F33" s="106"/>
      <c r="G33" s="56"/>
      <c r="H33" s="53"/>
      <c r="I33" s="74"/>
      <c r="J33" s="106"/>
      <c r="K33" s="56"/>
      <c r="L33" s="53"/>
    </row>
    <row r="34" spans="2:12" ht="16.5" customHeight="1">
      <c r="B34" s="68"/>
      <c r="C34" s="88" t="s">
        <v>109</v>
      </c>
      <c r="D34" s="74"/>
      <c r="E34" s="56"/>
      <c r="F34" s="102">
        <v>-777079</v>
      </c>
      <c r="G34" s="56"/>
      <c r="H34" s="58">
        <v>1513</v>
      </c>
      <c r="I34" s="74"/>
      <c r="J34" s="102">
        <v>-120032</v>
      </c>
      <c r="K34" s="56"/>
      <c r="L34" s="58">
        <v>97971</v>
      </c>
    </row>
    <row r="35" spans="2:12" ht="16.5" customHeight="1">
      <c r="B35" s="68"/>
      <c r="C35" s="88" t="s">
        <v>110</v>
      </c>
      <c r="D35" s="74"/>
      <c r="E35" s="56"/>
      <c r="F35" s="102">
        <v>-17801</v>
      </c>
      <c r="G35" s="56"/>
      <c r="H35" s="58">
        <v>35233</v>
      </c>
      <c r="I35" s="74"/>
      <c r="J35" s="102">
        <v>-50450</v>
      </c>
      <c r="K35" s="56"/>
      <c r="L35" s="58">
        <v>9278</v>
      </c>
    </row>
    <row r="36" spans="2:12" ht="16.5" customHeight="1">
      <c r="B36" s="68"/>
      <c r="C36" s="88" t="s">
        <v>111</v>
      </c>
      <c r="D36" s="74"/>
      <c r="E36" s="56"/>
      <c r="F36" s="102">
        <v>-144466</v>
      </c>
      <c r="G36" s="56"/>
      <c r="H36" s="58">
        <v>-68162</v>
      </c>
      <c r="I36" s="74"/>
      <c r="J36" s="102">
        <v>-40877</v>
      </c>
      <c r="K36" s="56"/>
      <c r="L36" s="58">
        <v>-37369</v>
      </c>
    </row>
    <row r="37" spans="2:12" ht="16.5" customHeight="1">
      <c r="B37" s="68"/>
      <c r="C37" s="88" t="s">
        <v>112</v>
      </c>
      <c r="D37" s="74"/>
      <c r="E37" s="56"/>
      <c r="F37" s="102">
        <v>-143958</v>
      </c>
      <c r="G37" s="56"/>
      <c r="H37" s="58">
        <v>-28667</v>
      </c>
      <c r="I37" s="74"/>
      <c r="J37" s="103">
        <v>-11236</v>
      </c>
      <c r="K37" s="56"/>
      <c r="L37" s="57">
        <v>-1831</v>
      </c>
    </row>
    <row r="38" spans="2:12" ht="16.5" customHeight="1">
      <c r="B38" s="68"/>
      <c r="C38" s="88" t="s">
        <v>113</v>
      </c>
      <c r="D38" s="74"/>
      <c r="E38" s="56"/>
      <c r="F38" s="102">
        <v>126732</v>
      </c>
      <c r="G38" s="56"/>
      <c r="H38" s="58">
        <v>-25173</v>
      </c>
      <c r="I38" s="74"/>
      <c r="J38" s="102">
        <v>134224</v>
      </c>
      <c r="K38" s="56"/>
      <c r="L38" s="58">
        <v>-21106</v>
      </c>
    </row>
    <row r="39" spans="2:12" ht="16.5" customHeight="1">
      <c r="B39" s="68"/>
      <c r="C39" s="88" t="s">
        <v>114</v>
      </c>
      <c r="D39" s="74"/>
      <c r="E39" s="56"/>
      <c r="F39" s="102">
        <v>276679</v>
      </c>
      <c r="G39" s="60"/>
      <c r="H39" s="58">
        <v>-114671</v>
      </c>
      <c r="I39" s="60"/>
      <c r="J39" s="102">
        <v>47821</v>
      </c>
      <c r="K39" s="60"/>
      <c r="L39" s="58">
        <v>12249</v>
      </c>
    </row>
    <row r="40" spans="2:12" ht="16.5" customHeight="1">
      <c r="B40" s="68"/>
      <c r="C40" s="88" t="s">
        <v>194</v>
      </c>
      <c r="D40" s="74"/>
      <c r="E40" s="56"/>
      <c r="F40" s="104">
        <v>-266</v>
      </c>
      <c r="G40" s="63"/>
      <c r="H40" s="61">
        <v>743</v>
      </c>
      <c r="I40" s="60"/>
      <c r="J40" s="104">
        <v>0</v>
      </c>
      <c r="K40" s="63"/>
      <c r="L40" s="61">
        <v>825</v>
      </c>
    </row>
    <row r="41" spans="1:12" ht="7.5" customHeight="1">
      <c r="A41" s="68"/>
      <c r="D41" s="74"/>
      <c r="E41" s="56"/>
      <c r="F41" s="106"/>
      <c r="G41" s="56"/>
      <c r="H41" s="53"/>
      <c r="I41" s="74"/>
      <c r="J41" s="106"/>
      <c r="K41" s="56"/>
      <c r="L41" s="53"/>
    </row>
    <row r="42" spans="1:12" ht="16.5" customHeight="1">
      <c r="A42" s="68"/>
      <c r="B42" s="59" t="s">
        <v>202</v>
      </c>
      <c r="C42" s="68"/>
      <c r="D42" s="74"/>
      <c r="E42" s="56"/>
      <c r="F42" s="102">
        <f>SUM(F32:F40)</f>
        <v>3536571</v>
      </c>
      <c r="G42" s="56"/>
      <c r="H42" s="58">
        <f>SUM(H32:H40)</f>
        <v>3332072</v>
      </c>
      <c r="I42" s="74"/>
      <c r="J42" s="102">
        <f>SUM(J32:J40)</f>
        <v>-315164</v>
      </c>
      <c r="K42" s="56"/>
      <c r="L42" s="58">
        <f>SUM(L32:L40)</f>
        <v>-21087</v>
      </c>
    </row>
    <row r="43" spans="1:12" ht="16.5" customHeight="1">
      <c r="A43" s="68"/>
      <c r="B43" s="68"/>
      <c r="C43" s="88" t="s">
        <v>115</v>
      </c>
      <c r="D43" s="74"/>
      <c r="E43" s="56"/>
      <c r="F43" s="104">
        <v>-50027</v>
      </c>
      <c r="G43" s="56"/>
      <c r="H43" s="61">
        <v>-10985</v>
      </c>
      <c r="I43" s="74"/>
      <c r="J43" s="104">
        <v>-12889</v>
      </c>
      <c r="K43" s="56"/>
      <c r="L43" s="61">
        <v>-481</v>
      </c>
    </row>
    <row r="44" spans="1:12" ht="7.5" customHeight="1">
      <c r="A44" s="68"/>
      <c r="D44" s="74"/>
      <c r="E44" s="56"/>
      <c r="F44" s="106"/>
      <c r="G44" s="56"/>
      <c r="H44" s="53"/>
      <c r="I44" s="74"/>
      <c r="J44" s="106"/>
      <c r="K44" s="56"/>
      <c r="L44" s="53"/>
    </row>
    <row r="45" spans="2:12" ht="16.5" customHeight="1">
      <c r="B45" s="56" t="s">
        <v>203</v>
      </c>
      <c r="C45" s="68"/>
      <c r="D45" s="74"/>
      <c r="E45" s="56"/>
      <c r="F45" s="104">
        <f>SUM(F42:F43)</f>
        <v>3486544</v>
      </c>
      <c r="G45" s="56"/>
      <c r="H45" s="61">
        <f>SUM(H42:H43)</f>
        <v>3321087</v>
      </c>
      <c r="I45" s="74"/>
      <c r="J45" s="104">
        <f>SUM(J42:J43)</f>
        <v>-328053</v>
      </c>
      <c r="K45" s="56"/>
      <c r="L45" s="61">
        <f>SUM(L42:L43)</f>
        <v>-21568</v>
      </c>
    </row>
    <row r="46" spans="2:11" ht="16.5" customHeight="1">
      <c r="B46" s="56"/>
      <c r="C46" s="68"/>
      <c r="D46" s="74"/>
      <c r="E46" s="56"/>
      <c r="G46" s="56"/>
      <c r="I46" s="74"/>
      <c r="K46" s="56"/>
    </row>
    <row r="47" spans="2:11" ht="16.5" customHeight="1">
      <c r="B47" s="56"/>
      <c r="C47" s="68"/>
      <c r="D47" s="74"/>
      <c r="E47" s="56"/>
      <c r="G47" s="56"/>
      <c r="I47" s="74"/>
      <c r="K47" s="56"/>
    </row>
    <row r="48" spans="2:11" ht="16.5" customHeight="1">
      <c r="B48" s="56"/>
      <c r="C48" s="68"/>
      <c r="D48" s="74"/>
      <c r="E48" s="56"/>
      <c r="G48" s="56"/>
      <c r="I48" s="74"/>
      <c r="K48" s="56"/>
    </row>
    <row r="49" spans="2:11" ht="14.25" customHeight="1">
      <c r="B49" s="56"/>
      <c r="C49" s="68"/>
      <c r="D49" s="74"/>
      <c r="E49" s="56"/>
      <c r="G49" s="56"/>
      <c r="I49" s="74"/>
      <c r="K49" s="56"/>
    </row>
    <row r="50" spans="2:11" ht="12" customHeight="1">
      <c r="B50" s="56"/>
      <c r="C50" s="68"/>
      <c r="D50" s="74"/>
      <c r="E50" s="56"/>
      <c r="G50" s="56"/>
      <c r="I50" s="74"/>
      <c r="K50" s="56"/>
    </row>
    <row r="51" spans="1:12" ht="21.75" customHeight="1">
      <c r="A51" s="142" t="str">
        <f>'2-4'!A51:L51</f>
        <v>หมายเหตุประกอบข้อมูลทางการเงินระหว่างกาลแบบย่อในหน้า 14 ถึง 41 เป็นส่วนหนึ่งของข้อมูลทางการเงินระหว่างกาลนี้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</row>
    <row r="52" spans="1:12" ht="16.5" customHeight="1">
      <c r="A52" s="56" t="s">
        <v>0</v>
      </c>
      <c r="B52" s="56"/>
      <c r="C52" s="56"/>
      <c r="G52" s="79"/>
      <c r="I52" s="80"/>
      <c r="K52" s="79"/>
      <c r="L52" s="81" t="s">
        <v>3</v>
      </c>
    </row>
    <row r="53" spans="1:11" ht="16.5" customHeight="1">
      <c r="A53" s="56" t="s">
        <v>116</v>
      </c>
      <c r="B53" s="56"/>
      <c r="C53" s="56"/>
      <c r="G53" s="79"/>
      <c r="I53" s="80"/>
      <c r="K53" s="79"/>
    </row>
    <row r="54" spans="1:12" ht="16.5" customHeight="1">
      <c r="A54" s="82" t="str">
        <f>'7-8 (6m)'!A3</f>
        <v>สำหรับงวดหกเดือนสิ้นสุดวันที่ 30 มิถุนายน พ.ศ. 2562</v>
      </c>
      <c r="B54" s="82"/>
      <c r="C54" s="82"/>
      <c r="D54" s="70"/>
      <c r="E54" s="72"/>
      <c r="F54" s="61"/>
      <c r="G54" s="83"/>
      <c r="H54" s="61"/>
      <c r="I54" s="84"/>
      <c r="J54" s="61"/>
      <c r="K54" s="83"/>
      <c r="L54" s="61"/>
    </row>
    <row r="55" spans="7:11" ht="15" customHeight="1">
      <c r="G55" s="79"/>
      <c r="I55" s="80"/>
      <c r="K55" s="79"/>
    </row>
    <row r="56" spans="1:12" ht="16.5" customHeight="1">
      <c r="A56" s="68"/>
      <c r="D56" s="74"/>
      <c r="E56" s="56"/>
      <c r="F56" s="61"/>
      <c r="G56" s="85"/>
      <c r="H56" s="52" t="s">
        <v>2</v>
      </c>
      <c r="I56" s="86"/>
      <c r="J56" s="61"/>
      <c r="K56" s="85"/>
      <c r="L56" s="52" t="s">
        <v>140</v>
      </c>
    </row>
    <row r="57" spans="4:12" ht="16.5" customHeight="1">
      <c r="D57" s="74"/>
      <c r="E57" s="56"/>
      <c r="F57" s="53" t="s">
        <v>180</v>
      </c>
      <c r="G57" s="56"/>
      <c r="H57" s="53" t="s">
        <v>151</v>
      </c>
      <c r="I57" s="74"/>
      <c r="J57" s="53" t="s">
        <v>180</v>
      </c>
      <c r="K57" s="56"/>
      <c r="L57" s="53" t="s">
        <v>151</v>
      </c>
    </row>
    <row r="58" spans="4:12" ht="16.5" customHeight="1">
      <c r="D58" s="87" t="s">
        <v>6</v>
      </c>
      <c r="E58" s="56"/>
      <c r="F58" s="52" t="s">
        <v>7</v>
      </c>
      <c r="G58" s="56"/>
      <c r="H58" s="52" t="s">
        <v>7</v>
      </c>
      <c r="I58" s="74"/>
      <c r="J58" s="52" t="s">
        <v>7</v>
      </c>
      <c r="K58" s="56"/>
      <c r="L58" s="52" t="s">
        <v>7</v>
      </c>
    </row>
    <row r="59" spans="1:12" ht="16.5" customHeight="1">
      <c r="A59" s="56" t="s">
        <v>117</v>
      </c>
      <c r="D59" s="74"/>
      <c r="E59" s="56"/>
      <c r="F59" s="106"/>
      <c r="G59" s="56"/>
      <c r="H59" s="53"/>
      <c r="I59" s="74"/>
      <c r="J59" s="106"/>
      <c r="K59" s="56"/>
      <c r="L59" s="53"/>
    </row>
    <row r="60" spans="1:12" ht="16.5" customHeight="1">
      <c r="A60" s="59" t="s">
        <v>240</v>
      </c>
      <c r="D60" s="74"/>
      <c r="E60" s="56"/>
      <c r="F60" s="106">
        <v>0</v>
      </c>
      <c r="G60" s="56"/>
      <c r="H60" s="58">
        <v>-21971</v>
      </c>
      <c r="J60" s="102">
        <v>0</v>
      </c>
      <c r="L60" s="58">
        <v>0</v>
      </c>
    </row>
    <row r="61" spans="1:12" ht="16.5" customHeight="1">
      <c r="A61" s="59" t="s">
        <v>241</v>
      </c>
      <c r="D61" s="74"/>
      <c r="E61" s="56"/>
      <c r="F61" s="106">
        <v>0</v>
      </c>
      <c r="G61" s="56"/>
      <c r="H61" s="58">
        <v>22018</v>
      </c>
      <c r="J61" s="102">
        <v>0</v>
      </c>
      <c r="L61" s="58" t="s">
        <v>242</v>
      </c>
    </row>
    <row r="62" spans="1:12" ht="16.5" customHeight="1">
      <c r="A62" s="59" t="s">
        <v>11</v>
      </c>
      <c r="B62" s="68"/>
      <c r="E62" s="56"/>
      <c r="F62" s="102">
        <v>22782</v>
      </c>
      <c r="G62" s="56"/>
      <c r="H62" s="58">
        <v>-1872</v>
      </c>
      <c r="I62" s="74"/>
      <c r="J62" s="102">
        <v>-11</v>
      </c>
      <c r="K62" s="56"/>
      <c r="L62" s="58">
        <v>-55</v>
      </c>
    </row>
    <row r="63" spans="1:12" ht="16.5" customHeight="1">
      <c r="A63" s="59" t="s">
        <v>136</v>
      </c>
      <c r="B63" s="68"/>
      <c r="D63" s="89">
        <v>16.4</v>
      </c>
      <c r="E63" s="56"/>
      <c r="F63" s="102">
        <v>0</v>
      </c>
      <c r="G63" s="56"/>
      <c r="H63" s="58">
        <v>0</v>
      </c>
      <c r="I63" s="74"/>
      <c r="J63" s="102">
        <v>81900</v>
      </c>
      <c r="K63" s="56"/>
      <c r="L63" s="58">
        <v>707500</v>
      </c>
    </row>
    <row r="64" spans="1:12" ht="16.5" customHeight="1">
      <c r="A64" s="59" t="s">
        <v>259</v>
      </c>
      <c r="B64" s="68"/>
      <c r="D64" s="89"/>
      <c r="E64" s="56"/>
      <c r="F64" s="102">
        <v>-500</v>
      </c>
      <c r="G64" s="56"/>
      <c r="H64" s="58">
        <v>-500</v>
      </c>
      <c r="I64" s="74"/>
      <c r="J64" s="102">
        <v>-9834900</v>
      </c>
      <c r="K64" s="56"/>
      <c r="L64" s="58">
        <v>-1005900</v>
      </c>
    </row>
    <row r="65" spans="1:12" ht="16.5" customHeight="1">
      <c r="A65" s="59" t="s">
        <v>137</v>
      </c>
      <c r="B65" s="68"/>
      <c r="D65" s="89"/>
      <c r="E65" s="56"/>
      <c r="F65" s="102">
        <v>0</v>
      </c>
      <c r="G65" s="56"/>
      <c r="H65" s="58">
        <v>0</v>
      </c>
      <c r="I65" s="74"/>
      <c r="J65" s="102">
        <v>0</v>
      </c>
      <c r="K65" s="56"/>
      <c r="L65" s="58">
        <v>35000</v>
      </c>
    </row>
    <row r="66" spans="1:12" ht="16.5" customHeight="1">
      <c r="A66" s="59" t="s">
        <v>213</v>
      </c>
      <c r="B66" s="68"/>
      <c r="E66" s="56"/>
      <c r="F66" s="105"/>
      <c r="G66" s="68"/>
      <c r="H66" s="68"/>
      <c r="I66" s="68"/>
      <c r="J66" s="105"/>
      <c r="K66" s="68"/>
      <c r="L66" s="68"/>
    </row>
    <row r="67" spans="2:12" ht="16.5" customHeight="1">
      <c r="B67" s="68" t="s">
        <v>208</v>
      </c>
      <c r="E67" s="56"/>
      <c r="F67" s="102">
        <v>0</v>
      </c>
      <c r="G67" s="56"/>
      <c r="H67" s="58">
        <v>305618</v>
      </c>
      <c r="I67" s="74"/>
      <c r="J67" s="102">
        <v>0</v>
      </c>
      <c r="K67" s="56"/>
      <c r="L67" s="58">
        <v>0</v>
      </c>
    </row>
    <row r="68" spans="1:12" ht="16.5" customHeight="1">
      <c r="A68" s="59" t="s">
        <v>246</v>
      </c>
      <c r="B68" s="68"/>
      <c r="D68" s="89">
        <v>8.1</v>
      </c>
      <c r="E68" s="56"/>
      <c r="F68" s="102">
        <v>0</v>
      </c>
      <c r="G68" s="56"/>
      <c r="H68" s="58">
        <v>0</v>
      </c>
      <c r="I68" s="74"/>
      <c r="J68" s="102">
        <v>-588350</v>
      </c>
      <c r="K68" s="56"/>
      <c r="L68" s="58">
        <v>0</v>
      </c>
    </row>
    <row r="69" spans="1:12" ht="16.5" customHeight="1">
      <c r="A69" s="59" t="s">
        <v>118</v>
      </c>
      <c r="B69" s="68"/>
      <c r="D69" s="89">
        <v>8.1</v>
      </c>
      <c r="E69" s="56"/>
      <c r="F69" s="102" t="s">
        <v>242</v>
      </c>
      <c r="G69" s="56"/>
      <c r="H69" s="58">
        <v>-850476</v>
      </c>
      <c r="I69" s="74"/>
      <c r="J69" s="102">
        <v>-431059</v>
      </c>
      <c r="K69" s="56"/>
      <c r="L69" s="58">
        <v>-2679408</v>
      </c>
    </row>
    <row r="70" spans="1:12" ht="16.5" customHeight="1">
      <c r="A70" s="59" t="s">
        <v>249</v>
      </c>
      <c r="B70" s="68"/>
      <c r="D70" s="89">
        <v>8.1</v>
      </c>
      <c r="E70" s="56"/>
      <c r="F70" s="102">
        <v>-50151</v>
      </c>
      <c r="G70" s="56"/>
      <c r="H70" s="58">
        <v>0</v>
      </c>
      <c r="I70" s="74"/>
      <c r="J70" s="102" t="s">
        <v>242</v>
      </c>
      <c r="K70" s="56"/>
      <c r="L70" s="58">
        <v>0</v>
      </c>
    </row>
    <row r="71" spans="1:12" ht="16.5" customHeight="1">
      <c r="A71" s="59" t="s">
        <v>119</v>
      </c>
      <c r="B71" s="68"/>
      <c r="E71" s="56"/>
      <c r="F71" s="102">
        <v>-38791</v>
      </c>
      <c r="G71" s="56"/>
      <c r="H71" s="58">
        <v>0</v>
      </c>
      <c r="I71" s="74"/>
      <c r="J71" s="102">
        <v>-237</v>
      </c>
      <c r="K71" s="56"/>
      <c r="L71" s="58">
        <v>-5468</v>
      </c>
    </row>
    <row r="72" spans="1:12" ht="16.5" customHeight="1">
      <c r="A72" s="59" t="s">
        <v>120</v>
      </c>
      <c r="B72" s="68"/>
      <c r="E72" s="56"/>
      <c r="F72" s="102">
        <v>-10748050</v>
      </c>
      <c r="G72" s="56"/>
      <c r="H72" s="58">
        <v>-3243196</v>
      </c>
      <c r="I72" s="74"/>
      <c r="J72" s="102">
        <v>-23839</v>
      </c>
      <c r="K72" s="56"/>
      <c r="L72" s="58">
        <v>-33087</v>
      </c>
    </row>
    <row r="73" spans="1:12" ht="16.5" customHeight="1">
      <c r="A73" s="59" t="s">
        <v>155</v>
      </c>
      <c r="B73" s="68"/>
      <c r="E73" s="56"/>
      <c r="F73" s="102">
        <v>-112296</v>
      </c>
      <c r="G73" s="56"/>
      <c r="H73" s="58">
        <v>-2382</v>
      </c>
      <c r="I73" s="74"/>
      <c r="J73" s="102">
        <v>-784</v>
      </c>
      <c r="K73" s="56"/>
      <c r="L73" s="58">
        <v>-1077</v>
      </c>
    </row>
    <row r="74" spans="1:12" ht="16.5" customHeight="1">
      <c r="A74" s="59" t="s">
        <v>258</v>
      </c>
      <c r="B74" s="68"/>
      <c r="E74" s="56"/>
      <c r="F74" s="102">
        <v>321</v>
      </c>
      <c r="G74" s="56"/>
      <c r="H74" s="58">
        <v>813</v>
      </c>
      <c r="I74" s="74"/>
      <c r="J74" s="102">
        <v>0</v>
      </c>
      <c r="K74" s="56"/>
      <c r="L74" s="58">
        <v>3150</v>
      </c>
    </row>
    <row r="75" spans="1:12" ht="16.5" customHeight="1">
      <c r="A75" s="59" t="s">
        <v>193</v>
      </c>
      <c r="B75" s="68"/>
      <c r="E75" s="56"/>
      <c r="F75" s="102">
        <v>0</v>
      </c>
      <c r="G75" s="56"/>
      <c r="H75" s="58">
        <v>0</v>
      </c>
      <c r="I75" s="74"/>
      <c r="J75" s="102">
        <v>187526</v>
      </c>
      <c r="K75" s="56"/>
      <c r="L75" s="58">
        <v>0</v>
      </c>
    </row>
    <row r="76" spans="1:12" ht="16.5" customHeight="1">
      <c r="A76" s="59" t="s">
        <v>138</v>
      </c>
      <c r="B76" s="68"/>
      <c r="D76" s="89">
        <v>8.2</v>
      </c>
      <c r="E76" s="56"/>
      <c r="F76" s="102">
        <v>0</v>
      </c>
      <c r="G76" s="56"/>
      <c r="H76" s="58">
        <v>0</v>
      </c>
      <c r="I76" s="74"/>
      <c r="J76" s="102">
        <v>2185012</v>
      </c>
      <c r="K76" s="56"/>
      <c r="L76" s="58">
        <v>1760313</v>
      </c>
    </row>
    <row r="77" spans="1:12" ht="16.5" customHeight="1">
      <c r="A77" s="59" t="s">
        <v>121</v>
      </c>
      <c r="B77" s="68"/>
      <c r="E77" s="56"/>
      <c r="F77" s="102">
        <v>12354</v>
      </c>
      <c r="G77" s="56"/>
      <c r="H77" s="58">
        <v>8931</v>
      </c>
      <c r="I77" s="74"/>
      <c r="J77" s="102">
        <v>103623</v>
      </c>
      <c r="K77" s="56"/>
      <c r="L77" s="58">
        <v>21809</v>
      </c>
    </row>
    <row r="78" spans="1:12" ht="16.5" customHeight="1">
      <c r="A78" s="59" t="s">
        <v>223</v>
      </c>
      <c r="B78" s="68"/>
      <c r="E78" s="56"/>
      <c r="F78" s="104">
        <v>-26170</v>
      </c>
      <c r="G78" s="56"/>
      <c r="H78" s="61">
        <v>0</v>
      </c>
      <c r="I78" s="74"/>
      <c r="J78" s="104">
        <v>0</v>
      </c>
      <c r="K78" s="56"/>
      <c r="L78" s="61">
        <v>0</v>
      </c>
    </row>
    <row r="79" spans="5:12" ht="6" customHeight="1">
      <c r="E79" s="56"/>
      <c r="F79" s="106"/>
      <c r="G79" s="56"/>
      <c r="H79" s="53"/>
      <c r="I79" s="74"/>
      <c r="J79" s="106"/>
      <c r="K79" s="56"/>
      <c r="L79" s="53"/>
    </row>
    <row r="80" spans="1:12" ht="16.5" customHeight="1">
      <c r="A80" s="56" t="s">
        <v>204</v>
      </c>
      <c r="C80" s="68"/>
      <c r="E80" s="56"/>
      <c r="F80" s="104">
        <f>SUM(F60:F78)</f>
        <v>-10940501</v>
      </c>
      <c r="G80" s="56"/>
      <c r="H80" s="61">
        <f>SUM(H60:H78)</f>
        <v>-3783017</v>
      </c>
      <c r="I80" s="74"/>
      <c r="J80" s="104">
        <f>SUM(J60:J78)</f>
        <v>-8321119</v>
      </c>
      <c r="K80" s="56"/>
      <c r="L80" s="61">
        <f>SUM(L60:L78)</f>
        <v>-1197223</v>
      </c>
    </row>
    <row r="81" spans="5:12" ht="15" customHeight="1">
      <c r="E81" s="56"/>
      <c r="F81" s="106"/>
      <c r="G81" s="56"/>
      <c r="H81" s="53"/>
      <c r="I81" s="74"/>
      <c r="J81" s="106"/>
      <c r="K81" s="56"/>
      <c r="L81" s="53"/>
    </row>
    <row r="82" spans="1:12" ht="16.5" customHeight="1">
      <c r="A82" s="56" t="s">
        <v>122</v>
      </c>
      <c r="E82" s="56"/>
      <c r="F82" s="106"/>
      <c r="G82" s="56"/>
      <c r="H82" s="53"/>
      <c r="I82" s="74"/>
      <c r="J82" s="106"/>
      <c r="K82" s="56"/>
      <c r="L82" s="53"/>
    </row>
    <row r="83" spans="1:12" ht="16.5" customHeight="1">
      <c r="A83" s="59" t="s">
        <v>123</v>
      </c>
      <c r="D83" s="69">
        <v>10</v>
      </c>
      <c r="E83" s="56"/>
      <c r="F83" s="102">
        <v>6267455</v>
      </c>
      <c r="H83" s="58">
        <v>2839046</v>
      </c>
      <c r="J83" s="102">
        <v>6246336</v>
      </c>
      <c r="L83" s="58">
        <v>2839046</v>
      </c>
    </row>
    <row r="84" spans="1:12" ht="16.5" customHeight="1">
      <c r="A84" s="59" t="s">
        <v>124</v>
      </c>
      <c r="B84" s="68"/>
      <c r="D84" s="69">
        <v>10</v>
      </c>
      <c r="E84" s="56"/>
      <c r="F84" s="102">
        <v>-3359668</v>
      </c>
      <c r="G84" s="56"/>
      <c r="H84" s="58">
        <v>-1655001</v>
      </c>
      <c r="I84" s="74"/>
      <c r="J84" s="102">
        <v>-3357376</v>
      </c>
      <c r="K84" s="56"/>
      <c r="L84" s="58">
        <v>-1632682</v>
      </c>
    </row>
    <row r="85" spans="1:12" ht="16.5" customHeight="1">
      <c r="A85" s="59" t="s">
        <v>175</v>
      </c>
      <c r="B85" s="68"/>
      <c r="D85" s="90">
        <v>16.5</v>
      </c>
      <c r="E85" s="56"/>
      <c r="F85" s="102">
        <v>0</v>
      </c>
      <c r="G85" s="56"/>
      <c r="H85" s="58">
        <v>0</v>
      </c>
      <c r="I85" s="74"/>
      <c r="J85" s="102">
        <v>2051000</v>
      </c>
      <c r="K85" s="56"/>
      <c r="L85" s="58">
        <v>500000</v>
      </c>
    </row>
    <row r="86" spans="1:12" ht="16.5" customHeight="1">
      <c r="A86" s="59" t="s">
        <v>220</v>
      </c>
      <c r="B86" s="68"/>
      <c r="D86" s="90">
        <v>16.5</v>
      </c>
      <c r="E86" s="56"/>
      <c r="F86" s="102">
        <v>0</v>
      </c>
      <c r="G86" s="56"/>
      <c r="H86" s="58">
        <v>0</v>
      </c>
      <c r="I86" s="74"/>
      <c r="J86" s="102">
        <v>-8290</v>
      </c>
      <c r="K86" s="56"/>
      <c r="L86" s="58">
        <v>-250000</v>
      </c>
    </row>
    <row r="87" spans="1:12" ht="16.5" customHeight="1">
      <c r="A87" s="59" t="s">
        <v>195</v>
      </c>
      <c r="B87" s="68"/>
      <c r="D87" s="69">
        <v>11</v>
      </c>
      <c r="E87" s="56"/>
      <c r="F87" s="102">
        <v>4940062</v>
      </c>
      <c r="G87" s="56"/>
      <c r="H87" s="58">
        <v>0</v>
      </c>
      <c r="I87" s="74"/>
      <c r="J87" s="102">
        <v>4876000</v>
      </c>
      <c r="K87" s="56"/>
      <c r="L87" s="58">
        <v>0</v>
      </c>
    </row>
    <row r="88" spans="1:12" ht="16.5" customHeight="1">
      <c r="A88" s="59" t="s">
        <v>125</v>
      </c>
      <c r="B88" s="68"/>
      <c r="D88" s="69">
        <v>11</v>
      </c>
      <c r="E88" s="56"/>
      <c r="F88" s="102">
        <v>-218245</v>
      </c>
      <c r="G88" s="56"/>
      <c r="H88" s="58">
        <v>-44370</v>
      </c>
      <c r="I88" s="74"/>
      <c r="J88" s="102">
        <v>0</v>
      </c>
      <c r="K88" s="56"/>
      <c r="L88" s="58">
        <v>0</v>
      </c>
    </row>
    <row r="89" spans="1:12" ht="16.5" customHeight="1">
      <c r="A89" s="59" t="s">
        <v>126</v>
      </c>
      <c r="B89" s="68"/>
      <c r="E89" s="56"/>
      <c r="F89" s="102">
        <v>-77</v>
      </c>
      <c r="G89" s="56"/>
      <c r="H89" s="58">
        <v>-6886</v>
      </c>
      <c r="I89" s="74"/>
      <c r="J89" s="102">
        <v>0</v>
      </c>
      <c r="K89" s="56"/>
      <c r="L89" s="58">
        <v>0</v>
      </c>
    </row>
    <row r="90" spans="1:11" ht="16.5" customHeight="1">
      <c r="A90" s="59" t="s">
        <v>214</v>
      </c>
      <c r="B90" s="68"/>
      <c r="E90" s="56"/>
      <c r="F90" s="102"/>
      <c r="G90" s="56"/>
      <c r="I90" s="74"/>
      <c r="J90" s="102"/>
      <c r="K90" s="56"/>
    </row>
    <row r="91" spans="1:12" ht="16.5" customHeight="1">
      <c r="A91" s="68"/>
      <c r="B91" s="68" t="s">
        <v>215</v>
      </c>
      <c r="E91" s="56"/>
      <c r="F91" s="102">
        <v>0</v>
      </c>
      <c r="G91" s="56"/>
      <c r="H91" s="58">
        <v>365663</v>
      </c>
      <c r="I91" s="74"/>
      <c r="J91" s="102">
        <v>0</v>
      </c>
      <c r="K91" s="56"/>
      <c r="L91" s="58">
        <v>0</v>
      </c>
    </row>
    <row r="92" spans="1:12" ht="16.5" customHeight="1">
      <c r="A92" s="68" t="s">
        <v>243</v>
      </c>
      <c r="B92" s="68"/>
      <c r="E92" s="56"/>
      <c r="F92" s="102">
        <v>-932130</v>
      </c>
      <c r="G92" s="56"/>
      <c r="H92" s="58">
        <v>-736178</v>
      </c>
      <c r="I92" s="74"/>
      <c r="J92" s="102">
        <v>-932130</v>
      </c>
      <c r="K92" s="56"/>
      <c r="L92" s="58">
        <v>-736178</v>
      </c>
    </row>
    <row r="93" spans="1:12" ht="16.5" customHeight="1">
      <c r="A93" s="59" t="s">
        <v>127</v>
      </c>
      <c r="B93" s="68"/>
      <c r="E93" s="56"/>
      <c r="F93" s="104">
        <v>-524586</v>
      </c>
      <c r="G93" s="56"/>
      <c r="H93" s="61">
        <v>-550293</v>
      </c>
      <c r="I93" s="74"/>
      <c r="J93" s="104">
        <v>-176942</v>
      </c>
      <c r="K93" s="56"/>
      <c r="L93" s="61">
        <v>-153855</v>
      </c>
    </row>
    <row r="94" spans="5:11" ht="6" customHeight="1">
      <c r="E94" s="56"/>
      <c r="F94" s="102"/>
      <c r="G94" s="56"/>
      <c r="I94" s="74"/>
      <c r="J94" s="102"/>
      <c r="K94" s="56"/>
    </row>
    <row r="95" spans="1:12" ht="16.5" customHeight="1">
      <c r="A95" s="56" t="s">
        <v>250</v>
      </c>
      <c r="C95" s="68"/>
      <c r="E95" s="56"/>
      <c r="F95" s="104">
        <f>SUM(F83:F94)</f>
        <v>6172811</v>
      </c>
      <c r="G95" s="56"/>
      <c r="H95" s="61">
        <f>SUM(H83:H94)</f>
        <v>211981</v>
      </c>
      <c r="I95" s="74"/>
      <c r="J95" s="104">
        <f>SUM(J83:J94)</f>
        <v>8698598</v>
      </c>
      <c r="K95" s="56"/>
      <c r="L95" s="61">
        <f>SUM(L83:L94)</f>
        <v>566331</v>
      </c>
    </row>
    <row r="96" ht="15" customHeight="1">
      <c r="E96" s="56"/>
    </row>
    <row r="97" ht="15" customHeight="1">
      <c r="E97" s="56"/>
    </row>
    <row r="98" ht="15" customHeight="1">
      <c r="E98" s="56"/>
    </row>
    <row r="99" ht="15" customHeight="1">
      <c r="E99" s="56"/>
    </row>
    <row r="100" ht="15" customHeight="1">
      <c r="E100" s="56"/>
    </row>
    <row r="101" spans="1:11" ht="16.5" customHeight="1">
      <c r="A101" s="56"/>
      <c r="E101" s="56"/>
      <c r="F101" s="69"/>
      <c r="G101" s="56"/>
      <c r="I101" s="74"/>
      <c r="J101" s="69"/>
      <c r="K101" s="56"/>
    </row>
    <row r="102" spans="1:12" ht="21.75" customHeight="1">
      <c r="A102" s="142" t="str">
        <f>+A51</f>
        <v>หมายเหตุประกอบข้อมูลทางการเงินระหว่างกาลแบบย่อในหน้า 14 ถึง 41 เป็นส่วนหนึ่งของข้อมูลทางการเงินระหว่างกาลนี้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</row>
    <row r="103" spans="1:12" ht="16.5" customHeight="1">
      <c r="A103" s="56" t="s">
        <v>0</v>
      </c>
      <c r="B103" s="56"/>
      <c r="C103" s="56"/>
      <c r="G103" s="79"/>
      <c r="I103" s="80"/>
      <c r="K103" s="79"/>
      <c r="L103" s="81" t="s">
        <v>3</v>
      </c>
    </row>
    <row r="104" spans="1:11" ht="16.5" customHeight="1">
      <c r="A104" s="56" t="s">
        <v>116</v>
      </c>
      <c r="B104" s="56"/>
      <c r="C104" s="56"/>
      <c r="G104" s="79"/>
      <c r="I104" s="80"/>
      <c r="K104" s="79"/>
    </row>
    <row r="105" spans="1:12" ht="16.5" customHeight="1">
      <c r="A105" s="82" t="str">
        <f>A3</f>
        <v>สำหรับงวดหกเดือนสิ้นสุดวันที่ 30 มิถุนายน พ.ศ. 2562</v>
      </c>
      <c r="B105" s="82"/>
      <c r="C105" s="82"/>
      <c r="D105" s="70"/>
      <c r="E105" s="72"/>
      <c r="F105" s="61"/>
      <c r="G105" s="83"/>
      <c r="H105" s="61"/>
      <c r="I105" s="84"/>
      <c r="J105" s="61"/>
      <c r="K105" s="83"/>
      <c r="L105" s="61"/>
    </row>
    <row r="106" spans="7:11" ht="16.5" customHeight="1">
      <c r="G106" s="79"/>
      <c r="I106" s="80"/>
      <c r="K106" s="79"/>
    </row>
    <row r="107" spans="1:12" ht="16.5" customHeight="1">
      <c r="A107" s="68"/>
      <c r="D107" s="74"/>
      <c r="E107" s="56"/>
      <c r="F107" s="61"/>
      <c r="G107" s="85"/>
      <c r="H107" s="52" t="s">
        <v>2</v>
      </c>
      <c r="I107" s="86"/>
      <c r="J107" s="61"/>
      <c r="K107" s="85"/>
      <c r="L107" s="52" t="s">
        <v>140</v>
      </c>
    </row>
    <row r="108" spans="4:12" ht="16.5" customHeight="1">
      <c r="D108" s="74"/>
      <c r="E108" s="56"/>
      <c r="F108" s="53" t="s">
        <v>180</v>
      </c>
      <c r="G108" s="56"/>
      <c r="H108" s="53" t="s">
        <v>151</v>
      </c>
      <c r="I108" s="74"/>
      <c r="J108" s="53" t="s">
        <v>180</v>
      </c>
      <c r="K108" s="56"/>
      <c r="L108" s="53" t="s">
        <v>151</v>
      </c>
    </row>
    <row r="109" spans="4:12" ht="16.5" customHeight="1">
      <c r="D109" s="74"/>
      <c r="E109" s="56"/>
      <c r="F109" s="52" t="s">
        <v>7</v>
      </c>
      <c r="G109" s="56"/>
      <c r="H109" s="52" t="s">
        <v>7</v>
      </c>
      <c r="I109" s="74"/>
      <c r="J109" s="52" t="s">
        <v>7</v>
      </c>
      <c r="K109" s="56"/>
      <c r="L109" s="52" t="s">
        <v>7</v>
      </c>
    </row>
    <row r="110" spans="5:10" ht="16.5" customHeight="1">
      <c r="E110" s="56"/>
      <c r="F110" s="102"/>
      <c r="J110" s="102"/>
    </row>
    <row r="111" spans="1:12" ht="16.5" customHeight="1">
      <c r="A111" s="56" t="s">
        <v>251</v>
      </c>
      <c r="E111" s="56"/>
      <c r="F111" s="102">
        <f>SUM(F45,F80,F95)</f>
        <v>-1281146</v>
      </c>
      <c r="H111" s="58">
        <f>SUM(H45,H80,H95)</f>
        <v>-249949</v>
      </c>
      <c r="J111" s="102">
        <f>SUM(J45,J80,J95)</f>
        <v>49426</v>
      </c>
      <c r="L111" s="58">
        <f>SUM(L45,L80,L95)</f>
        <v>-652460</v>
      </c>
    </row>
    <row r="112" spans="1:12" ht="16.5" customHeight="1">
      <c r="A112" s="59" t="s">
        <v>128</v>
      </c>
      <c r="E112" s="56"/>
      <c r="F112" s="102">
        <v>5478570</v>
      </c>
      <c r="G112" s="56"/>
      <c r="H112" s="58">
        <v>4505654</v>
      </c>
      <c r="I112" s="74"/>
      <c r="J112" s="102">
        <f>'2-4'!L15</f>
        <v>544675</v>
      </c>
      <c r="K112" s="56"/>
      <c r="L112" s="58">
        <v>1241254</v>
      </c>
    </row>
    <row r="113" spans="1:12" ht="16.5" customHeight="1">
      <c r="A113" s="59" t="s">
        <v>156</v>
      </c>
      <c r="E113" s="56"/>
      <c r="F113" s="104">
        <v>-60020</v>
      </c>
      <c r="G113" s="56"/>
      <c r="H113" s="61">
        <v>-1929</v>
      </c>
      <c r="I113" s="74"/>
      <c r="J113" s="104">
        <v>-2592</v>
      </c>
      <c r="K113" s="56"/>
      <c r="L113" s="61">
        <v>-475</v>
      </c>
    </row>
    <row r="114" spans="5:11" ht="6" customHeight="1">
      <c r="E114" s="56"/>
      <c r="F114" s="106"/>
      <c r="G114" s="56"/>
      <c r="H114" s="53"/>
      <c r="I114" s="74"/>
      <c r="J114" s="102"/>
      <c r="K114" s="56"/>
    </row>
    <row r="115" spans="1:12" ht="16.5" customHeight="1" thickBot="1">
      <c r="A115" s="56" t="s">
        <v>129</v>
      </c>
      <c r="E115" s="56"/>
      <c r="F115" s="107">
        <f>SUM(F111:F113)</f>
        <v>4137404</v>
      </c>
      <c r="G115" s="56"/>
      <c r="H115" s="62">
        <f>SUM(H111:H113)</f>
        <v>4253776</v>
      </c>
      <c r="I115" s="74"/>
      <c r="J115" s="107">
        <f>SUM(J111:J113)</f>
        <v>591509</v>
      </c>
      <c r="K115" s="56"/>
      <c r="L115" s="62">
        <f>SUM(L111:L113)</f>
        <v>588319</v>
      </c>
    </row>
    <row r="116" spans="1:11" ht="16.5" customHeight="1" thickTop="1">
      <c r="A116" s="56"/>
      <c r="E116" s="56"/>
      <c r="F116" s="69"/>
      <c r="G116" s="69"/>
      <c r="H116" s="69"/>
      <c r="J116" s="69"/>
      <c r="K116" s="56"/>
    </row>
    <row r="117" spans="1:10" ht="16.5" customHeight="1">
      <c r="A117" s="56" t="s">
        <v>130</v>
      </c>
      <c r="E117" s="56"/>
      <c r="F117" s="102"/>
      <c r="J117" s="102"/>
    </row>
    <row r="118" spans="1:10" ht="16.5" customHeight="1">
      <c r="A118" s="88" t="s">
        <v>131</v>
      </c>
      <c r="E118" s="56"/>
      <c r="F118" s="102"/>
      <c r="J118" s="102"/>
    </row>
    <row r="119" spans="1:12" ht="16.5" customHeight="1">
      <c r="A119" s="68"/>
      <c r="B119" s="68"/>
      <c r="C119" s="68" t="s">
        <v>132</v>
      </c>
      <c r="E119" s="56"/>
      <c r="F119" s="104">
        <f>F115</f>
        <v>4137404</v>
      </c>
      <c r="G119" s="56"/>
      <c r="H119" s="61">
        <f>H115</f>
        <v>4253776</v>
      </c>
      <c r="I119" s="74"/>
      <c r="J119" s="104">
        <f>J115</f>
        <v>591509</v>
      </c>
      <c r="K119" s="56"/>
      <c r="L119" s="61">
        <f>L115</f>
        <v>588319</v>
      </c>
    </row>
    <row r="120" spans="5:11" ht="16.5" customHeight="1">
      <c r="E120" s="56"/>
      <c r="F120" s="106"/>
      <c r="G120" s="56"/>
      <c r="H120" s="53"/>
      <c r="I120" s="74"/>
      <c r="J120" s="102"/>
      <c r="K120" s="56"/>
    </row>
    <row r="121" spans="1:12" ht="16.5" customHeight="1" thickBot="1">
      <c r="A121" s="56"/>
      <c r="E121" s="56"/>
      <c r="F121" s="107">
        <f>SUM(F119)</f>
        <v>4137404</v>
      </c>
      <c r="G121" s="56"/>
      <c r="H121" s="62">
        <f>SUM(H119)</f>
        <v>4253776</v>
      </c>
      <c r="I121" s="74"/>
      <c r="J121" s="107">
        <f>SUM(J119)</f>
        <v>591509</v>
      </c>
      <c r="K121" s="56"/>
      <c r="L121" s="62">
        <f>SUM(L119)</f>
        <v>588319</v>
      </c>
    </row>
    <row r="122" spans="5:12" ht="16.5" customHeight="1" thickTop="1">
      <c r="E122" s="56"/>
      <c r="F122" s="108"/>
      <c r="G122" s="56"/>
      <c r="H122" s="53"/>
      <c r="I122" s="74"/>
      <c r="J122" s="106"/>
      <c r="K122" s="56"/>
      <c r="L122" s="53"/>
    </row>
    <row r="123" spans="1:12" ht="16.5" customHeight="1">
      <c r="A123" s="56" t="s">
        <v>133</v>
      </c>
      <c r="E123" s="56"/>
      <c r="F123" s="106"/>
      <c r="G123" s="56"/>
      <c r="H123" s="53"/>
      <c r="I123" s="74"/>
      <c r="J123" s="106"/>
      <c r="K123" s="56"/>
      <c r="L123" s="53"/>
    </row>
    <row r="124" spans="1:12" ht="16.5" customHeight="1">
      <c r="A124" s="88" t="s">
        <v>226</v>
      </c>
      <c r="B124" s="68"/>
      <c r="C124" s="68"/>
      <c r="E124" s="56"/>
      <c r="F124" s="105"/>
      <c r="G124" s="68"/>
      <c r="H124" s="68"/>
      <c r="I124" s="68"/>
      <c r="J124" s="105"/>
      <c r="K124" s="68"/>
      <c r="L124" s="68"/>
    </row>
    <row r="125" spans="1:12" ht="16.5" customHeight="1">
      <c r="A125" s="88"/>
      <c r="B125" s="68"/>
      <c r="C125" s="68" t="s">
        <v>227</v>
      </c>
      <c r="E125" s="56"/>
      <c r="F125" s="102">
        <v>6061769</v>
      </c>
      <c r="G125" s="56"/>
      <c r="H125" s="58">
        <v>338300</v>
      </c>
      <c r="I125" s="74"/>
      <c r="J125" s="102">
        <v>52</v>
      </c>
      <c r="K125" s="56"/>
      <c r="L125" s="58">
        <v>-5688</v>
      </c>
    </row>
    <row r="126" spans="1:12" ht="16.5" customHeight="1">
      <c r="A126" s="88" t="s">
        <v>139</v>
      </c>
      <c r="B126" s="68"/>
      <c r="C126" s="68"/>
      <c r="D126" s="74"/>
      <c r="E126" s="56"/>
      <c r="F126" s="102">
        <v>-721469</v>
      </c>
      <c r="G126" s="56"/>
      <c r="H126" s="58">
        <v>0</v>
      </c>
      <c r="I126" s="74"/>
      <c r="J126" s="102">
        <v>0</v>
      </c>
      <c r="K126" s="58"/>
      <c r="L126" s="58">
        <v>0</v>
      </c>
    </row>
    <row r="127" spans="1:12" ht="16.5" customHeight="1">
      <c r="A127" s="88" t="s">
        <v>225</v>
      </c>
      <c r="B127" s="88"/>
      <c r="C127" s="68"/>
      <c r="D127" s="74"/>
      <c r="E127" s="56"/>
      <c r="F127" s="102"/>
      <c r="G127" s="56"/>
      <c r="I127" s="74"/>
      <c r="J127" s="106"/>
      <c r="K127" s="56"/>
      <c r="L127" s="53"/>
    </row>
    <row r="128" spans="2:12" ht="16.5" customHeight="1">
      <c r="B128" s="68"/>
      <c r="C128" s="88" t="s">
        <v>134</v>
      </c>
      <c r="D128" s="74"/>
      <c r="E128" s="56"/>
      <c r="F128" s="102">
        <v>-893021</v>
      </c>
      <c r="G128" s="56"/>
      <c r="H128" s="58" t="s">
        <v>242</v>
      </c>
      <c r="I128" s="74"/>
      <c r="J128" s="102">
        <v>0</v>
      </c>
      <c r="K128" s="56"/>
      <c r="L128" s="58">
        <v>0</v>
      </c>
    </row>
    <row r="129" spans="1:12" ht="16.5" customHeight="1">
      <c r="A129" s="88" t="s">
        <v>228</v>
      </c>
      <c r="B129" s="68"/>
      <c r="C129" s="68"/>
      <c r="D129" s="74"/>
      <c r="E129" s="56"/>
      <c r="F129" s="102">
        <v>-34531</v>
      </c>
      <c r="G129" s="56"/>
      <c r="H129" s="58">
        <v>0</v>
      </c>
      <c r="I129" s="74"/>
      <c r="J129" s="102">
        <v>-34531</v>
      </c>
      <c r="K129" s="56"/>
      <c r="L129" s="58">
        <v>0</v>
      </c>
    </row>
    <row r="130" spans="2:12" ht="16.5" customHeight="1">
      <c r="B130" s="68"/>
      <c r="C130" s="88"/>
      <c r="D130" s="74"/>
      <c r="E130" s="56"/>
      <c r="G130" s="56"/>
      <c r="I130" s="74"/>
      <c r="J130" s="53"/>
      <c r="K130" s="56"/>
      <c r="L130" s="53"/>
    </row>
    <row r="131" spans="2:12" ht="16.5" customHeight="1">
      <c r="B131" s="68"/>
      <c r="C131" s="88"/>
      <c r="D131" s="74"/>
      <c r="E131" s="56"/>
      <c r="G131" s="56"/>
      <c r="I131" s="74"/>
      <c r="J131" s="53"/>
      <c r="K131" s="56"/>
      <c r="L131" s="53"/>
    </row>
    <row r="132" spans="2:12" ht="16.5" customHeight="1">
      <c r="B132" s="68"/>
      <c r="C132" s="88"/>
      <c r="D132" s="74"/>
      <c r="E132" s="56"/>
      <c r="G132" s="56"/>
      <c r="I132" s="74"/>
      <c r="J132" s="53"/>
      <c r="K132" s="56"/>
      <c r="L132" s="53"/>
    </row>
    <row r="133" spans="2:12" ht="16.5" customHeight="1">
      <c r="B133" s="68"/>
      <c r="C133" s="88"/>
      <c r="D133" s="74"/>
      <c r="E133" s="56"/>
      <c r="G133" s="56"/>
      <c r="I133" s="74"/>
      <c r="J133" s="53"/>
      <c r="K133" s="56"/>
      <c r="L133" s="53"/>
    </row>
    <row r="134" spans="2:12" ht="16.5" customHeight="1">
      <c r="B134" s="68"/>
      <c r="C134" s="88"/>
      <c r="D134" s="74"/>
      <c r="E134" s="56"/>
      <c r="G134" s="56"/>
      <c r="I134" s="74"/>
      <c r="J134" s="53"/>
      <c r="K134" s="56"/>
      <c r="L134" s="53"/>
    </row>
    <row r="135" spans="2:12" ht="16.5" customHeight="1">
      <c r="B135" s="68"/>
      <c r="C135" s="88"/>
      <c r="D135" s="74"/>
      <c r="E135" s="56"/>
      <c r="G135" s="56"/>
      <c r="I135" s="74"/>
      <c r="J135" s="53"/>
      <c r="K135" s="56"/>
      <c r="L135" s="53"/>
    </row>
    <row r="136" spans="2:12" ht="16.5" customHeight="1">
      <c r="B136" s="68"/>
      <c r="C136" s="88"/>
      <c r="D136" s="74"/>
      <c r="E136" s="56"/>
      <c r="G136" s="56"/>
      <c r="I136" s="74"/>
      <c r="J136" s="53"/>
      <c r="K136" s="56"/>
      <c r="L136" s="53"/>
    </row>
    <row r="137" spans="2:12" ht="16.5" customHeight="1">
      <c r="B137" s="68"/>
      <c r="C137" s="88"/>
      <c r="D137" s="74"/>
      <c r="E137" s="56"/>
      <c r="G137" s="56"/>
      <c r="I137" s="74"/>
      <c r="J137" s="53"/>
      <c r="K137" s="56"/>
      <c r="L137" s="53"/>
    </row>
    <row r="138" spans="2:12" ht="16.5" customHeight="1">
      <c r="B138" s="68"/>
      <c r="C138" s="88"/>
      <c r="D138" s="74"/>
      <c r="E138" s="56"/>
      <c r="G138" s="56"/>
      <c r="I138" s="74"/>
      <c r="J138" s="53"/>
      <c r="K138" s="56"/>
      <c r="L138" s="53"/>
    </row>
    <row r="139" spans="2:12" ht="16.5" customHeight="1">
      <c r="B139" s="68"/>
      <c r="C139" s="88"/>
      <c r="D139" s="74"/>
      <c r="E139" s="56"/>
      <c r="G139" s="56"/>
      <c r="I139" s="74"/>
      <c r="J139" s="53"/>
      <c r="K139" s="56"/>
      <c r="L139" s="53"/>
    </row>
    <row r="140" spans="2:12" ht="16.5" customHeight="1">
      <c r="B140" s="68"/>
      <c r="C140" s="88"/>
      <c r="D140" s="74"/>
      <c r="E140" s="56"/>
      <c r="G140" s="56"/>
      <c r="I140" s="74"/>
      <c r="J140" s="53"/>
      <c r="K140" s="56"/>
      <c r="L140" s="53"/>
    </row>
    <row r="141" spans="2:12" ht="16.5" customHeight="1">
      <c r="B141" s="68"/>
      <c r="C141" s="88"/>
      <c r="D141" s="74"/>
      <c r="E141" s="56"/>
      <c r="G141" s="56"/>
      <c r="I141" s="74"/>
      <c r="J141" s="53"/>
      <c r="K141" s="56"/>
      <c r="L141" s="53"/>
    </row>
    <row r="142" spans="2:12" ht="16.5" customHeight="1">
      <c r="B142" s="68"/>
      <c r="C142" s="88"/>
      <c r="D142" s="74"/>
      <c r="E142" s="56"/>
      <c r="G142" s="56"/>
      <c r="I142" s="74"/>
      <c r="J142" s="53"/>
      <c r="K142" s="56"/>
      <c r="L142" s="53"/>
    </row>
    <row r="143" spans="2:12" ht="16.5" customHeight="1">
      <c r="B143" s="68"/>
      <c r="C143" s="88"/>
      <c r="D143" s="74"/>
      <c r="E143" s="56"/>
      <c r="G143" s="56"/>
      <c r="I143" s="74"/>
      <c r="J143" s="53"/>
      <c r="K143" s="56"/>
      <c r="L143" s="53"/>
    </row>
    <row r="144" spans="2:12" ht="16.5" customHeight="1">
      <c r="B144" s="68"/>
      <c r="C144" s="88"/>
      <c r="D144" s="74"/>
      <c r="E144" s="56"/>
      <c r="G144" s="56"/>
      <c r="I144" s="74"/>
      <c r="J144" s="53"/>
      <c r="K144" s="56"/>
      <c r="L144" s="53"/>
    </row>
    <row r="145" spans="2:12" ht="16.5" customHeight="1">
      <c r="B145" s="68"/>
      <c r="C145" s="88"/>
      <c r="D145" s="74"/>
      <c r="E145" s="56"/>
      <c r="G145" s="56"/>
      <c r="I145" s="74"/>
      <c r="J145" s="53"/>
      <c r="K145" s="56"/>
      <c r="L145" s="53"/>
    </row>
    <row r="146" spans="2:12" ht="19.5" customHeight="1">
      <c r="B146" s="68"/>
      <c r="C146" s="88"/>
      <c r="D146" s="74"/>
      <c r="E146" s="56"/>
      <c r="G146" s="56"/>
      <c r="I146" s="74"/>
      <c r="J146" s="53"/>
      <c r="K146" s="56"/>
      <c r="L146" s="53"/>
    </row>
    <row r="147" spans="2:12" ht="19.5" customHeight="1">
      <c r="B147" s="68"/>
      <c r="C147" s="88"/>
      <c r="D147" s="74"/>
      <c r="E147" s="56"/>
      <c r="G147" s="56"/>
      <c r="I147" s="74"/>
      <c r="J147" s="53"/>
      <c r="K147" s="56"/>
      <c r="L147" s="53"/>
    </row>
    <row r="148" spans="2:12" ht="19.5" customHeight="1">
      <c r="B148" s="68"/>
      <c r="C148" s="88"/>
      <c r="D148" s="74"/>
      <c r="E148" s="56"/>
      <c r="G148" s="56"/>
      <c r="I148" s="74"/>
      <c r="J148" s="53"/>
      <c r="K148" s="56"/>
      <c r="L148" s="53"/>
    </row>
    <row r="149" spans="2:12" ht="17.25" customHeight="1">
      <c r="B149" s="68"/>
      <c r="C149" s="88"/>
      <c r="D149" s="74"/>
      <c r="E149" s="56"/>
      <c r="G149" s="56"/>
      <c r="I149" s="74"/>
      <c r="J149" s="53"/>
      <c r="K149" s="56"/>
      <c r="L149" s="53"/>
    </row>
    <row r="150" spans="2:12" ht="19.5" customHeight="1">
      <c r="B150" s="68"/>
      <c r="C150" s="88"/>
      <c r="D150" s="74"/>
      <c r="E150" s="56"/>
      <c r="G150" s="56"/>
      <c r="I150" s="74"/>
      <c r="J150" s="53"/>
      <c r="K150" s="56"/>
      <c r="L150" s="53"/>
    </row>
    <row r="151" spans="1:12" ht="21.75" customHeight="1">
      <c r="A151" s="142" t="str">
        <f>'2-4'!A51:L51</f>
        <v>หมายเหตุประกอบข้อมูลทางการเงินระหว่างกาลแบบย่อในหน้า 14 ถึง 41 เป็นส่วนหนึ่งของข้อมูลทางการเงินระหว่างกาลนี้</v>
      </c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</row>
    <row r="181" spans="1:12" ht="16.5" customHeight="1">
      <c r="A181" s="68"/>
      <c r="B181" s="68"/>
      <c r="C181" s="68"/>
      <c r="E181" s="68"/>
      <c r="F181" s="68"/>
      <c r="G181" s="68"/>
      <c r="H181" s="68"/>
      <c r="I181" s="68"/>
      <c r="K181" s="68"/>
      <c r="L181" s="68"/>
    </row>
  </sheetData>
  <sheetProtection/>
  <mergeCells count="3">
    <mergeCell ref="A51:L51"/>
    <mergeCell ref="A102:L102"/>
    <mergeCell ref="A151:L151"/>
  </mergeCells>
  <printOptions/>
  <pageMargins left="0.8" right="0.5" top="0.5" bottom="0.6" header="0.49" footer="0.4"/>
  <pageSetup firstPageNumber="11" useFirstPageNumber="1" horizontalDpi="1200" verticalDpi="1200" orientation="portrait" paperSize="9" scale="95" r:id="rId1"/>
  <headerFooter>
    <oddFooter>&amp;R&amp;"Arial Unicode MS,Regular"&amp;9&amp;P</oddFooter>
  </headerFooter>
  <rowBreaks count="2" manualBreakCount="2">
    <brk id="51" max="11" man="1"/>
    <brk id="10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Arisara U.</cp:lastModifiedBy>
  <cp:lastPrinted>2019-08-09T09:02:41Z</cp:lastPrinted>
  <dcterms:created xsi:type="dcterms:W3CDTF">2017-05-03T07:03:18Z</dcterms:created>
  <dcterms:modified xsi:type="dcterms:W3CDTF">2019-08-09T11:25:22Z</dcterms:modified>
  <cp:category/>
  <cp:version/>
  <cp:contentType/>
  <cp:contentStatus/>
</cp:coreProperties>
</file>