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EA03-A3112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'CF'!$A$1:$M$77</definedName>
    <definedName name="_xlnm.Print_Area" localSheetId="0">'EA03-A3112e'!$A$1:$N$99</definedName>
    <definedName name="_xlnm.Print_Area" localSheetId="2">'Shareholder_conso'!$A$1:$U$33</definedName>
    <definedName name="_xlnm.Print_Area" localSheetId="3">'Shareholder_Separate'!$A$1:$O$27</definedName>
  </definedNames>
  <calcPr fullCalcOnLoad="1"/>
</workbook>
</file>

<file path=xl/sharedStrings.xml><?xml version="1.0" encoding="utf-8"?>
<sst xmlns="http://schemas.openxmlformats.org/spreadsheetml/2006/main" count="293" uniqueCount="189">
  <si>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</si>
  <si>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</si>
  <si>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</si>
  <si>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</si>
  <si>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</si>
  <si>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</si>
  <si>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</si>
  <si>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</si>
  <si>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</si>
  <si>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</si>
  <si>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</si>
  <si>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</si>
  <si>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</si>
  <si>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</si>
  <si>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</si>
  <si>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</si>
  <si>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</si>
  <si>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</si>
  <si>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</si>
  <si>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Total Assets</t>
  </si>
  <si>
    <t>Revenues</t>
  </si>
  <si>
    <t>Expenses</t>
  </si>
  <si>
    <t>financial  statements</t>
  </si>
  <si>
    <t>Note</t>
  </si>
  <si>
    <t>31 December</t>
  </si>
  <si>
    <t>(Unaudited)</t>
  </si>
  <si>
    <t>(in thousand Baht)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</si>
  <si>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</si>
  <si>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</si>
  <si>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</si>
  <si>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</si>
  <si>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</si>
  <si>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</si>
  <si>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</si>
  <si>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</si>
  <si>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</si>
  <si>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</si>
  <si>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</si>
  <si>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</si>
  <si>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</si>
  <si>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</si>
  <si>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Statements of cash flows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</si>
  <si>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</si>
  <si>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</si>
  <si>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</si>
  <si>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</si>
  <si>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</si>
  <si>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</si>
  <si>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</si>
  <si>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</si>
  <si>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</si>
  <si>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</si>
  <si>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</si>
  <si>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</si>
  <si>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</si>
  <si>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</si>
  <si>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</si>
  <si>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</si>
  <si>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</si>
  <si>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</si>
  <si>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</si>
  <si>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</si>
  <si>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</si>
  <si>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</si>
  <si>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</si>
  <si>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</si>
  <si>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Statements of comprehensive income</t>
  </si>
  <si>
    <t>Stataments of changes in equity</t>
  </si>
  <si>
    <t>Appropriated</t>
  </si>
  <si>
    <t>legal reserve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</si>
  <si>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</si>
  <si>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</si>
  <si>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</si>
  <si>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</si>
  <si>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</si>
  <si>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</si>
  <si>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</si>
  <si>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</si>
  <si>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</si>
  <si>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</si>
  <si>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</si>
  <si>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</si>
  <si>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</si>
  <si>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</si>
  <si>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</si>
  <si>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</si>
  <si>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</si>
  <si>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Net cash provided by (used in) financing activities</t>
  </si>
  <si>
    <t>Transfer to legal reserve</t>
  </si>
  <si>
    <t>Net increase (decrease) in cash and cash equivalents</t>
  </si>
  <si>
    <t>Purchase of property, plant and equipment</t>
  </si>
  <si>
    <t>Sales of equipments</t>
  </si>
  <si>
    <t>Energy Absolute Public Company Limited and its Subsidiaries</t>
  </si>
  <si>
    <t xml:space="preserve">As at 31 March 2014 </t>
  </si>
  <si>
    <t>31 March</t>
  </si>
  <si>
    <t>Total short-term loans</t>
  </si>
  <si>
    <t>Refund receivable from Oil Stabilization Fund</t>
  </si>
  <si>
    <t>Advance payment for land</t>
  </si>
  <si>
    <t>Deferred right to use transmission line</t>
  </si>
  <si>
    <t>Other intangible assets</t>
  </si>
  <si>
    <t>Deposits at financial institution held as collaterals</t>
  </si>
  <si>
    <t xml:space="preserve">Short-term loans from financial institutions </t>
  </si>
  <si>
    <t>Assets payable</t>
  </si>
  <si>
    <t>Long-term loans from financial institutions</t>
  </si>
  <si>
    <t>Accrued income tax</t>
  </si>
  <si>
    <t>Retention for construction work</t>
  </si>
  <si>
    <t>Deferred income tax liabilities</t>
  </si>
  <si>
    <t xml:space="preserve">Deferred income tax assets </t>
  </si>
  <si>
    <t>Share premium</t>
  </si>
  <si>
    <t>For the three-month period ended 31 March 2014 (Unaudited)</t>
  </si>
  <si>
    <t>Penalty income</t>
  </si>
  <si>
    <t>Cost of sales</t>
  </si>
  <si>
    <t xml:space="preserve">  the period</t>
  </si>
  <si>
    <t>Amortization of right to use transmission line</t>
  </si>
  <si>
    <t>Other non-current liabilities</t>
  </si>
  <si>
    <t xml:space="preserve">Deposits at financial institution </t>
  </si>
  <si>
    <t xml:space="preserve">  held as collateral</t>
  </si>
  <si>
    <t>Advanced payment for land</t>
  </si>
  <si>
    <t>Investment in subsidiaries</t>
  </si>
  <si>
    <t>Current portion of long-term loans</t>
  </si>
  <si>
    <t xml:space="preserve">   from financial institutions</t>
  </si>
  <si>
    <t>Profit before income tax expense</t>
  </si>
  <si>
    <t xml:space="preserve">Income tax expense </t>
  </si>
  <si>
    <t>Profit for the period</t>
  </si>
  <si>
    <t xml:space="preserve">   Basic </t>
  </si>
  <si>
    <t>Earnings per share (in Baht)</t>
  </si>
  <si>
    <t>Balance as at 1 January 2013</t>
  </si>
  <si>
    <t>Balance as at 31 March 2013</t>
  </si>
  <si>
    <t>Balance as at 1 January 2014</t>
  </si>
  <si>
    <t>Balance as at 31 March 2014</t>
  </si>
  <si>
    <t xml:space="preserve">Total comprehensive income for </t>
  </si>
  <si>
    <t>Total comprehensive income for  the period</t>
  </si>
  <si>
    <t xml:space="preserve">Other comprehensive income (loss) for the period </t>
  </si>
  <si>
    <t>Attributable profit (loss) :-</t>
  </si>
  <si>
    <t>Short-term loans to related parties</t>
  </si>
  <si>
    <t>Total comprehensive income for the period</t>
  </si>
  <si>
    <t>4, 6</t>
  </si>
  <si>
    <t>4, 7</t>
  </si>
  <si>
    <t>4, 16</t>
  </si>
  <si>
    <t>(Deficit) surplus on</t>
  </si>
  <si>
    <t xml:space="preserve"> investments in subsidiaries </t>
  </si>
  <si>
    <t>arising as a result of</t>
  </si>
  <si>
    <t>acquisitions of additional shares</t>
  </si>
  <si>
    <t>Amortization of other intangible assets</t>
  </si>
  <si>
    <t>Loss on written-off of assets</t>
  </si>
  <si>
    <t>Unrealised gain on exchange rate</t>
  </si>
  <si>
    <t>Income tax expense</t>
  </si>
  <si>
    <t>Witholding income tax paid</t>
  </si>
  <si>
    <t>Cash provided by (used in) operating activities</t>
  </si>
  <si>
    <t>Net cash provided by (used in) operating activities</t>
  </si>
  <si>
    <t>Repayment for short-term loan to related parties</t>
  </si>
  <si>
    <t>Purchase of investment in subsidiary</t>
  </si>
  <si>
    <t>Purchase of intangible assets</t>
  </si>
  <si>
    <t>Net cash provided by (used in) investing activities</t>
  </si>
  <si>
    <t>Purchase of investment properties</t>
  </si>
  <si>
    <t>Proceed from short-term loans from financial institutions</t>
  </si>
  <si>
    <t>Proceeds from issue of increased share capital</t>
  </si>
  <si>
    <t>Proceed from non-controlling interests</t>
  </si>
  <si>
    <t>Cash and cash equivalents at 1 January</t>
  </si>
  <si>
    <t>Cash and cash equivalents at 31 March</t>
  </si>
  <si>
    <t xml:space="preserve">Non - cash transactions </t>
  </si>
  <si>
    <t>Total trade and other accounts receivable</t>
  </si>
  <si>
    <t>Short-term loans to other  parties</t>
  </si>
  <si>
    <t>Long-term loans to related parties</t>
  </si>
  <si>
    <t>Total trade and other accounts payable</t>
  </si>
  <si>
    <t>Land rental received in advance</t>
  </si>
  <si>
    <t>Deposits for goods received in advance</t>
  </si>
  <si>
    <t>Finance lease liabilities</t>
  </si>
  <si>
    <t xml:space="preserve">Equity attributable to owners of </t>
  </si>
  <si>
    <t>Revenue from sales of goods</t>
  </si>
  <si>
    <t>Government grants</t>
  </si>
  <si>
    <t>Revenue from sales by products</t>
  </si>
  <si>
    <t xml:space="preserve">  Owners of the Company</t>
  </si>
  <si>
    <t>Total comprehensive income (loss) attributable to:-</t>
  </si>
  <si>
    <t>Depreciation</t>
  </si>
  <si>
    <t>Amortization of land rental received in advance</t>
  </si>
  <si>
    <t>Trade and other accounts receivable</t>
  </si>
  <si>
    <t>Trade and other accounts payable</t>
  </si>
  <si>
    <t>Proceed from short-term loans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</si>
  <si>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</si>
  <si>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</si>
  <si>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</si>
  <si>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</si>
  <si>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Purchase of assets by debt</t>
  </si>
  <si>
    <t>Purchase of assets under finance lease contracts</t>
  </si>
  <si>
    <t>Current portion of finance lease liabilities</t>
  </si>
  <si>
    <t>Finance costs</t>
  </si>
  <si>
    <t>Issue of ordinary shares</t>
  </si>
  <si>
    <t>Employee benefit expenses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</si>
</sst>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.00\ ;\(#,##0.00\)"/>
    <numFmt numFmtId="183" formatCode="#,##0\ ;\(#,##0\)"/>
    <numFmt numFmtId="184" formatCode="#,##0;\(#,##0\);&quot;-&quot;"/>
    <numFmt numFmtId="185" formatCode="_(* #,##0_);_(* \(#,##0\);_(* &quot;-    &quot;_);_(@_)"/>
    <numFmt numFmtId="186" formatCode="_(* #,##0_);_(* \(#,##0\);_(* &quot;-     &quot;_);_(@_)"/>
    <numFmt numFmtId="187" formatCode="#,##0;\(#,##0\);&quot;-     &quot;"/>
    <numFmt numFmtId="188" formatCode="#,##0\ ;\(#,##0\);&quot;-     &quot;"/>
    <numFmt numFmtId="189" formatCode="_(* #,##0_);_(* \(#,##0\);_(* &quot;-       &quot;_);_(@_)"/>
    <numFmt numFmtId="190" formatCode="_(* #,##0_);_(* \(#,##0\);_(* &quot;-&quot;??_);_(@_)"/>
    <numFmt numFmtId="191" formatCode="#,##0\ ;\(#,##0\);&quot;-       &quot;"/>
    <numFmt numFmtId="192" formatCode="_-* #,##0_-;\-* #,##0_-;_-* &quot;-&quot;??_-;_-@_-"/>
    <numFmt numFmtId="193" formatCode="#,##0.00\ ;\(#,##0.00\);&quot;-     &quot;"/>
    <numFmt numFmtId="194" formatCode="[$-409]dddd\,\ mmmm\ dd\,\ yyyy"/>
    <numFmt numFmtId="195" formatCode="[$-409]h:mm:ss\ AM/PM"/>
    <numFmt numFmtId="196" formatCode="_-* #,##0_-;* \(#,##0\);_-* &quot;-&quot;_-;_-@_-"/>
    <numFmt numFmtId="197" formatCode="#,##0\ ;\(#,##0\);&quot;    -    &quot;"/>
    <numFmt numFmtId="198" formatCode="_(* #,##0_);_(* \(#,##0\);_(* &quot; -    &quot;_);_(@_)"/>
    <numFmt numFmtId="199" formatCode="_(* #,##0.000_);_(* \(#,##0.000\);_(* &quot;-&quot;??_);_(@_)"/>
    <numFmt numFmtId="200" formatCode="_(* #,##0.0000_);_(* \(#,##0.0000\);_(* &quot;-&quot;??_);_(@_)"/>
    <numFmt numFmtId="201" formatCode="_(* #,##0.0_);_(* \(#,##0.0\);_(* &quot;-&quot;??_);_(@_)"/>
  </numFmts>
  <fonts count="50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color indexed="8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</cellStyleXfs>
  <cellXfs count="21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183" fontId="0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185" fontId="3" fillId="0" borderId="0" xfId="0" applyNumberFormat="1" applyFont="1" applyFill="1" applyAlignment="1">
      <alignment/>
    </xf>
    <xf numFmtId="185" fontId="3" fillId="0" borderId="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3" fillId="0" borderId="11" xfId="0" applyNumberFormat="1" applyFont="1" applyFill="1" applyBorder="1" applyAlignment="1" quotePrefix="1">
      <alignment horizontal="right"/>
    </xf>
    <xf numFmtId="185" fontId="3" fillId="0" borderId="0" xfId="0" applyNumberFormat="1" applyFont="1" applyFill="1" applyAlignment="1" quotePrefix="1">
      <alignment horizontal="center"/>
    </xf>
    <xf numFmtId="186" fontId="0" fillId="0" borderId="0" xfId="0" applyNumberFormat="1" applyFont="1" applyFill="1" applyAlignment="1">
      <alignment/>
    </xf>
    <xf numFmtId="186" fontId="3" fillId="0" borderId="12" xfId="0" applyNumberFormat="1" applyFont="1" applyFill="1" applyBorder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12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0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6" fontId="0" fillId="0" borderId="0" xfId="0" applyNumberFormat="1" applyFont="1" applyAlignment="1">
      <alignment/>
    </xf>
    <xf numFmtId="187" fontId="3" fillId="0" borderId="0" xfId="0" applyNumberFormat="1" applyFont="1" applyFill="1" applyBorder="1" applyAlignment="1">
      <alignment horizontal="right"/>
    </xf>
    <xf numFmtId="187" fontId="3" fillId="0" borderId="0" xfId="42" applyNumberFormat="1" applyFont="1" applyFill="1" applyAlignment="1">
      <alignment horizontal="right"/>
    </xf>
    <xf numFmtId="187" fontId="3" fillId="0" borderId="11" xfId="0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 horizontal="right"/>
    </xf>
    <xf numFmtId="188" fontId="3" fillId="0" borderId="0" xfId="42" applyNumberFormat="1" applyFont="1" applyFill="1" applyBorder="1" applyAlignment="1">
      <alignment horizontal="right"/>
    </xf>
    <xf numFmtId="188" fontId="3" fillId="0" borderId="12" xfId="42" applyNumberFormat="1" applyFont="1" applyFill="1" applyBorder="1" applyAlignment="1">
      <alignment/>
    </xf>
    <xf numFmtId="188" fontId="3" fillId="0" borderId="0" xfId="42" applyNumberFormat="1" applyFont="1" applyFill="1" applyBorder="1" applyAlignment="1">
      <alignment/>
    </xf>
    <xf numFmtId="188" fontId="3" fillId="0" borderId="0" xfId="42" applyNumberFormat="1" applyFont="1" applyFill="1" applyAlignment="1">
      <alignment/>
    </xf>
    <xf numFmtId="188" fontId="3" fillId="0" borderId="11" xfId="42" applyNumberFormat="1" applyFont="1" applyFill="1" applyBorder="1" applyAlignment="1">
      <alignment/>
    </xf>
    <xf numFmtId="184" fontId="6" fillId="0" borderId="0" xfId="0" applyNumberFormat="1" applyFont="1" applyBorder="1" applyAlignment="1">
      <alignment horizontal="center"/>
    </xf>
    <xf numFmtId="188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187" fontId="3" fillId="0" borderId="0" xfId="42" applyNumberFormat="1" applyFont="1" applyFill="1" applyBorder="1" applyAlignment="1">
      <alignment horizontal="right"/>
    </xf>
    <xf numFmtId="187" fontId="0" fillId="0" borderId="14" xfId="0" applyNumberFormat="1" applyFont="1" applyFill="1" applyBorder="1" applyAlignment="1">
      <alignment horizontal="right"/>
    </xf>
    <xf numFmtId="183" fontId="0" fillId="0" borderId="0" xfId="0" applyNumberFormat="1" applyFill="1" applyBorder="1" applyAlignment="1" quotePrefix="1">
      <alignment horizontal="center"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/>
    </xf>
    <xf numFmtId="191" fontId="3" fillId="0" borderId="0" xfId="44" applyNumberFormat="1" applyFont="1" applyFill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3" fillId="0" borderId="11" xfId="0" applyNumberFormat="1" applyFont="1" applyFill="1" applyBorder="1" applyAlignment="1">
      <alignment horizontal="right"/>
    </xf>
    <xf numFmtId="187" fontId="0" fillId="0" borderId="0" xfId="42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192" fontId="0" fillId="0" borderId="0" xfId="0" applyNumberFormat="1" applyFont="1" applyFill="1" applyAlignment="1">
      <alignment/>
    </xf>
    <xf numFmtId="190" fontId="0" fillId="0" borderId="0" xfId="42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189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 horizontal="right"/>
    </xf>
    <xf numFmtId="186" fontId="0" fillId="0" borderId="10" xfId="0" applyNumberFormat="1" applyFont="1" applyFill="1" applyBorder="1" applyAlignment="1">
      <alignment/>
    </xf>
    <xf numFmtId="189" fontId="0" fillId="0" borderId="10" xfId="0" applyNumberFormat="1" applyFont="1" applyFill="1" applyBorder="1" applyAlignment="1">
      <alignment/>
    </xf>
    <xf numFmtId="187" fontId="0" fillId="0" borderId="14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9" fontId="3" fillId="0" borderId="13" xfId="0" applyNumberFormat="1" applyFont="1" applyFill="1" applyBorder="1" applyAlignment="1">
      <alignment/>
    </xf>
    <xf numFmtId="193" fontId="3" fillId="0" borderId="0" xfId="0" applyNumberFormat="1" applyFont="1" applyFill="1" applyBorder="1" applyAlignment="1">
      <alignment/>
    </xf>
    <xf numFmtId="187" fontId="3" fillId="0" borderId="14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8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188" fontId="0" fillId="0" borderId="0" xfId="42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192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3" fillId="0" borderId="13" xfId="0" applyNumberFormat="1" applyFont="1" applyFill="1" applyBorder="1" applyAlignment="1">
      <alignment/>
    </xf>
    <xf numFmtId="191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87" fontId="3" fillId="0" borderId="1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191" fontId="0" fillId="0" borderId="0" xfId="44" applyNumberFormat="1" applyFont="1" applyFill="1" applyAlignment="1">
      <alignment horizontal="right"/>
    </xf>
    <xf numFmtId="191" fontId="0" fillId="0" borderId="0" xfId="44" applyNumberFormat="1" applyFont="1" applyFill="1" applyBorder="1" applyAlignment="1">
      <alignment horizontal="right"/>
    </xf>
    <xf numFmtId="196" fontId="0" fillId="0" borderId="0" xfId="65" applyNumberFormat="1" applyFont="1" applyFill="1" applyBorder="1" applyAlignment="1">
      <alignment horizontal="right" vertical="center"/>
      <protection/>
    </xf>
    <xf numFmtId="196" fontId="0" fillId="0" borderId="14" xfId="65" applyNumberFormat="1" applyFont="1" applyFill="1" applyBorder="1" applyAlignment="1">
      <alignment horizontal="right" vertical="center"/>
      <protection/>
    </xf>
    <xf numFmtId="196" fontId="0" fillId="0" borderId="14" xfId="65" applyNumberFormat="1" applyFont="1" applyFill="1" applyBorder="1" applyAlignment="1">
      <alignment horizontal="center" vertical="center"/>
      <protection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90" fontId="0" fillId="0" borderId="0" xfId="42" applyNumberFormat="1" applyFont="1" applyFill="1" applyAlignment="1">
      <alignment/>
    </xf>
    <xf numFmtId="197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7" fontId="0" fillId="0" borderId="14" xfId="42" applyNumberFormat="1" applyFont="1" applyFill="1" applyBorder="1" applyAlignment="1">
      <alignment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Alignment="1">
      <alignment/>
    </xf>
    <xf numFmtId="171" fontId="0" fillId="0" borderId="0" xfId="42" applyNumberFormat="1" applyFont="1" applyFill="1" applyAlignment="1">
      <alignment/>
    </xf>
    <xf numFmtId="183" fontId="0" fillId="0" borderId="0" xfId="0" applyNumberFormat="1" applyFont="1" applyFill="1" applyBorder="1" applyAlignment="1">
      <alignment horizontal="right"/>
    </xf>
    <xf numFmtId="183" fontId="0" fillId="0" borderId="13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19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1" fontId="11" fillId="0" borderId="0" xfId="42" applyNumberFormat="1" applyFont="1" applyFill="1" applyAlignment="1">
      <alignment/>
    </xf>
    <xf numFmtId="190" fontId="12" fillId="0" borderId="0" xfId="42" applyNumberFormat="1" applyFont="1" applyFill="1" applyBorder="1" applyAlignment="1">
      <alignment/>
    </xf>
    <xf numFmtId="183" fontId="6" fillId="0" borderId="0" xfId="0" applyNumberFormat="1" applyFont="1" applyFill="1" applyAlignment="1">
      <alignment horizontal="center"/>
    </xf>
    <xf numFmtId="171" fontId="0" fillId="0" borderId="0" xfId="42" applyNumberFormat="1" applyFont="1" applyFill="1" applyBorder="1" applyAlignment="1">
      <alignment horizontal="right"/>
    </xf>
    <xf numFmtId="183" fontId="3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left" indent="5"/>
    </xf>
    <xf numFmtId="183" fontId="0" fillId="0" borderId="0" xfId="0" applyNumberFormat="1" applyFont="1" applyFill="1" applyAlignment="1">
      <alignment horizontal="center"/>
    </xf>
    <xf numFmtId="190" fontId="3" fillId="0" borderId="1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190" fontId="3" fillId="0" borderId="13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12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/>
      <protection/>
    </xf>
    <xf numFmtId="190" fontId="0" fillId="0" borderId="0" xfId="44" applyNumberFormat="1" applyFont="1" applyFill="1" applyBorder="1" applyAlignment="1">
      <alignment horizontal="right"/>
    </xf>
    <xf numFmtId="190" fontId="12" fillId="0" borderId="0" xfId="44" applyNumberFormat="1" applyFont="1" applyFill="1" applyBorder="1" applyAlignment="1">
      <alignment/>
    </xf>
    <xf numFmtId="190" fontId="0" fillId="0" borderId="0" xfId="44" applyNumberFormat="1" applyFont="1" applyFill="1" applyBorder="1" applyAlignment="1">
      <alignment/>
    </xf>
    <xf numFmtId="190" fontId="12" fillId="0" borderId="0" xfId="44" applyNumberFormat="1" applyFont="1" applyFill="1" applyAlignment="1">
      <alignment horizontal="right"/>
    </xf>
    <xf numFmtId="0" fontId="13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190" fontId="12" fillId="0" borderId="0" xfId="44" applyNumberFormat="1" applyFont="1" applyFill="1" applyBorder="1" applyAlignment="1">
      <alignment horizontal="right"/>
    </xf>
    <xf numFmtId="190" fontId="12" fillId="0" borderId="0" xfId="44" applyNumberFormat="1" applyFont="1" applyFill="1" applyAlignment="1">
      <alignment/>
    </xf>
    <xf numFmtId="187" fontId="0" fillId="0" borderId="0" xfId="42" applyNumberFormat="1" applyFont="1" applyFill="1" applyBorder="1" applyAlignment="1">
      <alignment horizontal="right"/>
    </xf>
    <xf numFmtId="198" fontId="3" fillId="0" borderId="0" xfId="0" applyNumberFormat="1" applyFont="1" applyFill="1" applyBorder="1" applyAlignment="1">
      <alignment horizontal="right"/>
    </xf>
    <xf numFmtId="190" fontId="3" fillId="0" borderId="0" xfId="0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90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center"/>
    </xf>
    <xf numFmtId="188" fontId="0" fillId="0" borderId="10" xfId="42" applyNumberFormat="1" applyFont="1" applyFill="1" applyBorder="1" applyAlignment="1">
      <alignment/>
    </xf>
    <xf numFmtId="188" fontId="0" fillId="0" borderId="0" xfId="0" applyNumberFormat="1" applyFont="1" applyFill="1" applyAlignment="1">
      <alignment horizontal="right"/>
    </xf>
    <xf numFmtId="188" fontId="0" fillId="0" borderId="0" xfId="42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/>
    </xf>
    <xf numFmtId="188" fontId="0" fillId="0" borderId="14" xfId="0" applyNumberFormat="1" applyFont="1" applyFill="1" applyBorder="1" applyAlignment="1">
      <alignment/>
    </xf>
    <xf numFmtId="188" fontId="0" fillId="0" borderId="14" xfId="0" applyNumberFormat="1" applyFont="1" applyFill="1" applyBorder="1" applyAlignment="1">
      <alignment horizontal="right"/>
    </xf>
    <xf numFmtId="190" fontId="0" fillId="0" borderId="0" xfId="42" applyNumberFormat="1" applyFont="1" applyFill="1" applyAlignment="1">
      <alignment/>
    </xf>
    <xf numFmtId="188" fontId="0" fillId="0" borderId="0" xfId="42" applyNumberFormat="1" applyFont="1" applyFill="1" applyAlignment="1">
      <alignment/>
    </xf>
    <xf numFmtId="188" fontId="0" fillId="0" borderId="0" xfId="42" applyNumberFormat="1" applyFont="1" applyFill="1" applyBorder="1" applyAlignment="1">
      <alignment horizontal="right"/>
    </xf>
    <xf numFmtId="188" fontId="0" fillId="0" borderId="0" xfId="42" applyNumberFormat="1" applyFont="1" applyFill="1" applyAlignment="1">
      <alignment horizontal="right"/>
    </xf>
    <xf numFmtId="190" fontId="0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showGridLines="0" tabSelected="1" view="pageBreakPreview" zoomScale="110" zoomScaleSheetLayoutView="110" zoomScalePageLayoutView="0" workbookViewId="0" topLeftCell="A1">
      <selection activeCell="D93" sqref="D93"/>
    </sheetView>
  </sheetViews>
  <sheetFormatPr defaultColWidth="11.00390625" defaultRowHeight="19.5" customHeight="1"/>
  <cols>
    <col min="1" max="1" width="5.140625" style="5" customWidth="1"/>
    <col min="2" max="3" width="2.7109375" style="5" customWidth="1"/>
    <col min="4" max="4" width="27.421875" style="5" customWidth="1"/>
    <col min="5" max="5" width="8.140625" style="21" customWidth="1"/>
    <col min="6" max="6" width="1.57421875" style="5" customWidth="1"/>
    <col min="7" max="7" width="12.8515625" style="5" customWidth="1"/>
    <col min="8" max="8" width="1.421875" style="5" customWidth="1"/>
    <col min="9" max="9" width="12.7109375" style="15" bestFit="1" customWidth="1"/>
    <col min="10" max="10" width="1.57421875" style="15" customWidth="1"/>
    <col min="11" max="11" width="12.8515625" style="15" customWidth="1"/>
    <col min="12" max="12" width="1.28515625" style="15" customWidth="1"/>
    <col min="13" max="13" width="12.8515625" style="15" customWidth="1"/>
    <col min="14" max="14" width="1.57421875" style="15" customWidth="1"/>
    <col min="15" max="15" width="15.7109375" style="5" customWidth="1"/>
    <col min="16" max="16384" width="11.00390625" style="5" customWidth="1"/>
  </cols>
  <sheetData>
    <row r="1" spans="1:13" s="10" customFormat="1" ht="19.5" customHeight="1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10" customFormat="1" ht="19.5" customHeight="1">
      <c r="A2" s="207" t="s">
        <v>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0" customFormat="1" ht="19.5" customHeight="1">
      <c r="A3" s="52" t="s">
        <v>93</v>
      </c>
      <c r="B3" s="52"/>
      <c r="C3" s="52"/>
      <c r="D3" s="52"/>
      <c r="E3" s="119"/>
      <c r="F3" s="52"/>
      <c r="G3" s="52"/>
      <c r="H3" s="52"/>
      <c r="I3" s="52"/>
      <c r="J3" s="52"/>
      <c r="K3" s="52"/>
      <c r="L3" s="52"/>
      <c r="M3" s="52"/>
      <c r="N3" s="52"/>
    </row>
    <row r="4" spans="1:14" ht="19.5" customHeight="1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9.5" customHeight="1">
      <c r="A5" s="10"/>
      <c r="B5" s="11"/>
      <c r="C5" s="11"/>
      <c r="D5" s="11"/>
      <c r="F5" s="11"/>
      <c r="G5" s="208" t="s">
        <v>1</v>
      </c>
      <c r="H5" s="208"/>
      <c r="I5" s="208"/>
      <c r="J5" s="12"/>
      <c r="K5" s="208" t="s">
        <v>11</v>
      </c>
      <c r="L5" s="208"/>
      <c r="M5" s="208"/>
      <c r="N5" s="12"/>
    </row>
    <row r="6" spans="7:14" ht="19.5" customHeight="1">
      <c r="G6" s="208" t="s">
        <v>22</v>
      </c>
      <c r="H6" s="208"/>
      <c r="I6" s="208"/>
      <c r="J6" s="12"/>
      <c r="K6" s="208" t="s">
        <v>22</v>
      </c>
      <c r="L6" s="208"/>
      <c r="M6" s="208"/>
      <c r="N6" s="12"/>
    </row>
    <row r="7" spans="1:14" ht="19.5" customHeight="1">
      <c r="A7" s="10" t="s">
        <v>18</v>
      </c>
      <c r="E7" s="18" t="s">
        <v>23</v>
      </c>
      <c r="G7" s="81" t="s">
        <v>94</v>
      </c>
      <c r="H7" s="13"/>
      <c r="I7" s="19" t="s">
        <v>24</v>
      </c>
      <c r="J7" s="12"/>
      <c r="K7" s="81" t="s">
        <v>94</v>
      </c>
      <c r="L7" s="13"/>
      <c r="M7" s="19" t="s">
        <v>24</v>
      </c>
      <c r="N7" s="12"/>
    </row>
    <row r="8" spans="1:14" ht="19.5" customHeight="1">
      <c r="A8" s="10"/>
      <c r="E8" s="18"/>
      <c r="G8" s="25">
        <v>2014</v>
      </c>
      <c r="H8" s="13"/>
      <c r="I8" s="26">
        <v>2013</v>
      </c>
      <c r="J8" s="12"/>
      <c r="K8" s="25">
        <v>2014</v>
      </c>
      <c r="L8" s="13"/>
      <c r="M8" s="26">
        <v>2013</v>
      </c>
      <c r="N8" s="12"/>
    </row>
    <row r="9" spans="1:14" ht="19.5" customHeight="1">
      <c r="A9" s="10"/>
      <c r="E9" s="18"/>
      <c r="G9" s="9" t="s">
        <v>25</v>
      </c>
      <c r="H9" s="13"/>
      <c r="I9" s="93"/>
      <c r="J9" s="12"/>
      <c r="K9" s="9" t="s">
        <v>25</v>
      </c>
      <c r="L9" s="13"/>
      <c r="M9" s="93"/>
      <c r="N9" s="12"/>
    </row>
    <row r="10" spans="7:14" ht="19.5" customHeight="1">
      <c r="G10" s="209" t="s">
        <v>26</v>
      </c>
      <c r="H10" s="209"/>
      <c r="I10" s="209"/>
      <c r="J10" s="209"/>
      <c r="K10" s="209"/>
      <c r="L10" s="209"/>
      <c r="M10" s="209"/>
      <c r="N10" s="18"/>
    </row>
    <row r="11" ht="19.5" customHeight="1">
      <c r="A11" s="20" t="s">
        <v>27</v>
      </c>
    </row>
    <row r="12" spans="1:14" ht="19.5" customHeight="1">
      <c r="A12" s="5" t="s">
        <v>4</v>
      </c>
      <c r="E12" s="163"/>
      <c r="F12" s="40"/>
      <c r="G12" s="145">
        <v>2159515</v>
      </c>
      <c r="H12" s="145"/>
      <c r="I12" s="145">
        <v>1572110</v>
      </c>
      <c r="J12" s="145"/>
      <c r="K12" s="145">
        <v>122153</v>
      </c>
      <c r="L12" s="145"/>
      <c r="M12" s="145">
        <v>784713</v>
      </c>
      <c r="N12" s="100"/>
    </row>
    <row r="13" spans="1:14" ht="19.5" customHeight="1">
      <c r="A13" s="39" t="s">
        <v>76</v>
      </c>
      <c r="E13" s="21">
        <v>5</v>
      </c>
      <c r="F13" s="40"/>
      <c r="G13" s="145">
        <v>580954</v>
      </c>
      <c r="H13" s="145"/>
      <c r="I13" s="145">
        <v>500338</v>
      </c>
      <c r="J13" s="145"/>
      <c r="K13" s="145">
        <v>212681</v>
      </c>
      <c r="L13" s="145"/>
      <c r="M13" s="145">
        <v>412304</v>
      </c>
      <c r="N13" s="100"/>
    </row>
    <row r="14" spans="1:14" ht="19.5" customHeight="1">
      <c r="A14" s="39" t="s">
        <v>13</v>
      </c>
      <c r="E14" s="21" t="s">
        <v>136</v>
      </c>
      <c r="F14" s="40"/>
      <c r="G14" s="146">
        <v>24242</v>
      </c>
      <c r="H14" s="145"/>
      <c r="I14" s="146">
        <v>25886</v>
      </c>
      <c r="J14" s="145"/>
      <c r="K14" s="146">
        <v>47334</v>
      </c>
      <c r="L14" s="145"/>
      <c r="M14" s="146">
        <v>49152</v>
      </c>
      <c r="N14" s="100"/>
    </row>
    <row r="15" spans="1:15" ht="19.5" customHeight="1">
      <c r="A15" s="39" t="s">
        <v>161</v>
      </c>
      <c r="F15" s="21"/>
      <c r="G15" s="100">
        <f>SUM(G13:G14)</f>
        <v>605196</v>
      </c>
      <c r="H15" s="100"/>
      <c r="I15" s="100">
        <f>SUM(I13:I14)</f>
        <v>526224</v>
      </c>
      <c r="J15" s="100"/>
      <c r="K15" s="100">
        <f>SUM(K13:K14)</f>
        <v>260015</v>
      </c>
      <c r="L15" s="100"/>
      <c r="M15" s="100">
        <f>SUM(M13:M14)</f>
        <v>461456</v>
      </c>
      <c r="N15" s="100"/>
      <c r="O15" s="6"/>
    </row>
    <row r="16" spans="1:14" ht="19.5" customHeight="1">
      <c r="A16" s="39" t="s">
        <v>134</v>
      </c>
      <c r="E16" s="21" t="s">
        <v>137</v>
      </c>
      <c r="F16" s="40"/>
      <c r="G16" s="145">
        <v>550</v>
      </c>
      <c r="H16" s="145"/>
      <c r="I16" s="145">
        <v>550</v>
      </c>
      <c r="J16" s="145"/>
      <c r="K16" s="145">
        <v>629350</v>
      </c>
      <c r="L16" s="145"/>
      <c r="M16" s="145">
        <v>668350</v>
      </c>
      <c r="N16" s="103"/>
    </row>
    <row r="17" spans="1:14" ht="19.5" customHeight="1">
      <c r="A17" s="39" t="s">
        <v>162</v>
      </c>
      <c r="E17" s="21" t="s">
        <v>137</v>
      </c>
      <c r="F17" s="21"/>
      <c r="G17" s="146">
        <v>20393</v>
      </c>
      <c r="H17" s="145"/>
      <c r="I17" s="146">
        <v>20393</v>
      </c>
      <c r="J17" s="145"/>
      <c r="K17" s="146">
        <v>393</v>
      </c>
      <c r="L17" s="145"/>
      <c r="M17" s="146">
        <v>393</v>
      </c>
      <c r="N17" s="100"/>
    </row>
    <row r="18" spans="1:15" ht="19.5" customHeight="1">
      <c r="A18" s="39" t="s">
        <v>95</v>
      </c>
      <c r="F18" s="21"/>
      <c r="G18" s="100">
        <f>SUM(G16:G17)</f>
        <v>20943</v>
      </c>
      <c r="H18" s="100"/>
      <c r="I18" s="100">
        <f>SUM(I16:I17)</f>
        <v>20943</v>
      </c>
      <c r="J18" s="100"/>
      <c r="K18" s="100">
        <f>SUM(K16:K17)</f>
        <v>629743</v>
      </c>
      <c r="L18" s="100"/>
      <c r="M18" s="100">
        <f>SUM(M16:M17)</f>
        <v>668743</v>
      </c>
      <c r="N18" s="100"/>
      <c r="O18" s="6"/>
    </row>
    <row r="19" spans="1:15" ht="19.5" customHeight="1">
      <c r="A19" s="5" t="s">
        <v>10</v>
      </c>
      <c r="F19" s="21"/>
      <c r="G19" s="145">
        <f>157302+7079</f>
        <v>164381</v>
      </c>
      <c r="H19" s="145"/>
      <c r="I19" s="145">
        <v>220376</v>
      </c>
      <c r="J19" s="145"/>
      <c r="K19" s="145">
        <v>157302</v>
      </c>
      <c r="L19" s="145"/>
      <c r="M19" s="145">
        <v>218616</v>
      </c>
      <c r="N19" s="100"/>
      <c r="O19" s="6"/>
    </row>
    <row r="20" spans="1:15" ht="19.5" customHeight="1">
      <c r="A20" s="39" t="s">
        <v>96</v>
      </c>
      <c r="F20" s="21"/>
      <c r="G20" s="145">
        <v>224</v>
      </c>
      <c r="H20" s="40"/>
      <c r="I20" s="145">
        <v>224</v>
      </c>
      <c r="J20" s="147"/>
      <c r="K20" s="148">
        <v>224</v>
      </c>
      <c r="L20" s="148"/>
      <c r="M20" s="148">
        <v>224</v>
      </c>
      <c r="N20" s="100"/>
      <c r="O20" s="6"/>
    </row>
    <row r="21" spans="1:15" ht="19.5" customHeight="1">
      <c r="A21" s="39" t="s">
        <v>97</v>
      </c>
      <c r="F21" s="21"/>
      <c r="G21" s="145">
        <v>111</v>
      </c>
      <c r="H21" s="40"/>
      <c r="I21" s="145">
        <v>1445</v>
      </c>
      <c r="J21" s="147"/>
      <c r="K21" s="145">
        <v>111</v>
      </c>
      <c r="L21" s="103"/>
      <c r="M21" s="145">
        <v>1445</v>
      </c>
      <c r="N21" s="100">
        <v>0</v>
      </c>
      <c r="O21" s="6"/>
    </row>
    <row r="22" spans="1:15" ht="19.5" customHeight="1">
      <c r="A22" s="5" t="s">
        <v>0</v>
      </c>
      <c r="F22" s="21"/>
      <c r="G22" s="149">
        <v>42294</v>
      </c>
      <c r="H22" s="164"/>
      <c r="I22" s="149">
        <v>60846</v>
      </c>
      <c r="J22" s="165"/>
      <c r="K22" s="149">
        <v>15357</v>
      </c>
      <c r="L22" s="103"/>
      <c r="M22" s="149">
        <v>2206</v>
      </c>
      <c r="N22" s="100"/>
      <c r="O22" s="6"/>
    </row>
    <row r="23" spans="1:15" ht="19.5" customHeight="1">
      <c r="A23" s="14" t="s">
        <v>28</v>
      </c>
      <c r="F23" s="40"/>
      <c r="G23" s="129">
        <f>G12+G15+G18+G19+G20+G21+G22</f>
        <v>2992664</v>
      </c>
      <c r="H23" s="27"/>
      <c r="I23" s="129">
        <f>I12+I15+I18+I19+I20+I21+I22</f>
        <v>2402168</v>
      </c>
      <c r="J23" s="28"/>
      <c r="K23" s="129">
        <f>K12+K15+K18+K19+K20+K21+K22</f>
        <v>1184905</v>
      </c>
      <c r="L23" s="28"/>
      <c r="M23" s="129">
        <f>M12+M15+M18+M19+M20+M21+M22</f>
        <v>2137403</v>
      </c>
      <c r="N23" s="28"/>
      <c r="O23" s="6"/>
    </row>
    <row r="24" spans="1:15" ht="19.5" customHeight="1">
      <c r="A24" s="14"/>
      <c r="F24" s="40"/>
      <c r="G24" s="104"/>
      <c r="H24" s="105"/>
      <c r="I24" s="104"/>
      <c r="J24" s="104"/>
      <c r="K24" s="104"/>
      <c r="L24" s="104"/>
      <c r="M24" s="104"/>
      <c r="N24" s="104"/>
      <c r="O24" s="6"/>
    </row>
    <row r="25" spans="1:14" ht="19.5" customHeight="1">
      <c r="A25" s="20" t="s">
        <v>29</v>
      </c>
      <c r="F25" s="40"/>
      <c r="G25" s="105"/>
      <c r="H25" s="105"/>
      <c r="I25" s="105"/>
      <c r="J25" s="105"/>
      <c r="K25" s="106"/>
      <c r="L25" s="105"/>
      <c r="M25" s="106"/>
      <c r="N25" s="105"/>
    </row>
    <row r="26" spans="1:14" ht="19.5" customHeight="1">
      <c r="A26" s="39" t="s">
        <v>118</v>
      </c>
      <c r="E26" s="21">
        <v>8</v>
      </c>
      <c r="F26" s="40"/>
      <c r="G26" s="150">
        <v>0</v>
      </c>
      <c r="H26" s="40"/>
      <c r="I26" s="150">
        <v>0</v>
      </c>
      <c r="J26" s="40"/>
      <c r="K26" s="150">
        <v>2396079</v>
      </c>
      <c r="L26" s="150"/>
      <c r="M26" s="150">
        <v>1896580</v>
      </c>
      <c r="N26" s="41"/>
    </row>
    <row r="27" spans="1:14" ht="19.5" customHeight="1">
      <c r="A27" s="39" t="s">
        <v>163</v>
      </c>
      <c r="E27" s="21">
        <v>4</v>
      </c>
      <c r="F27" s="40"/>
      <c r="G27" s="150">
        <v>0</v>
      </c>
      <c r="H27" s="40"/>
      <c r="I27" s="150">
        <v>0</v>
      </c>
      <c r="J27" s="40"/>
      <c r="K27" s="150">
        <v>71400</v>
      </c>
      <c r="L27" s="150"/>
      <c r="M27" s="150">
        <v>71400</v>
      </c>
      <c r="N27" s="100"/>
    </row>
    <row r="28" spans="1:14" ht="19.5" customHeight="1">
      <c r="A28" s="40" t="s">
        <v>61</v>
      </c>
      <c r="E28" s="21">
        <v>9</v>
      </c>
      <c r="F28" s="40"/>
      <c r="G28" s="150">
        <v>0</v>
      </c>
      <c r="H28" s="40"/>
      <c r="I28" s="150">
        <v>0</v>
      </c>
      <c r="J28" s="40"/>
      <c r="K28" s="150">
        <v>473123</v>
      </c>
      <c r="L28" s="150"/>
      <c r="M28" s="150">
        <v>392108</v>
      </c>
      <c r="N28" s="100"/>
    </row>
    <row r="29" spans="1:14" ht="19.5" customHeight="1">
      <c r="A29" s="39" t="s">
        <v>77</v>
      </c>
      <c r="E29" s="21">
        <v>10</v>
      </c>
      <c r="F29" s="84"/>
      <c r="G29" s="150">
        <v>8162334</v>
      </c>
      <c r="H29" s="40"/>
      <c r="I29" s="151">
        <v>8092560</v>
      </c>
      <c r="J29" s="40"/>
      <c r="K29" s="126">
        <v>842832</v>
      </c>
      <c r="L29" s="103"/>
      <c r="M29" s="126">
        <v>786941</v>
      </c>
      <c r="N29" s="100"/>
    </row>
    <row r="30" spans="1:14" ht="19.5" customHeight="1">
      <c r="A30" s="39" t="s">
        <v>98</v>
      </c>
      <c r="E30" s="21">
        <v>11</v>
      </c>
      <c r="F30" s="84"/>
      <c r="G30" s="150">
        <v>206362</v>
      </c>
      <c r="H30" s="40"/>
      <c r="I30" s="126">
        <v>208427</v>
      </c>
      <c r="J30" s="40"/>
      <c r="K30" s="150">
        <v>0</v>
      </c>
      <c r="L30" s="103"/>
      <c r="M30" s="150">
        <v>0</v>
      </c>
      <c r="N30" s="100"/>
    </row>
    <row r="31" spans="1:14" ht="19.5" customHeight="1">
      <c r="A31" s="39" t="s">
        <v>99</v>
      </c>
      <c r="E31" s="21">
        <v>12</v>
      </c>
      <c r="F31" s="84"/>
      <c r="G31" s="126">
        <v>40955</v>
      </c>
      <c r="H31" s="40"/>
      <c r="I31" s="126">
        <v>40410</v>
      </c>
      <c r="J31" s="40"/>
      <c r="K31" s="150">
        <v>0</v>
      </c>
      <c r="L31" s="103"/>
      <c r="M31" s="150">
        <v>0</v>
      </c>
      <c r="N31" s="100"/>
    </row>
    <row r="32" spans="1:14" ht="19.5" customHeight="1">
      <c r="A32" s="39" t="s">
        <v>107</v>
      </c>
      <c r="E32" s="21">
        <v>13</v>
      </c>
      <c r="F32" s="84"/>
      <c r="G32" s="126">
        <v>3595</v>
      </c>
      <c r="H32" s="40"/>
      <c r="I32" s="126">
        <v>3396</v>
      </c>
      <c r="J32" s="40"/>
      <c r="K32" s="150">
        <v>174</v>
      </c>
      <c r="L32" s="103"/>
      <c r="M32" s="150">
        <v>0</v>
      </c>
      <c r="N32" s="100"/>
    </row>
    <row r="33" spans="1:14" ht="19.5" customHeight="1">
      <c r="A33" s="39" t="s">
        <v>100</v>
      </c>
      <c r="E33" s="163"/>
      <c r="F33" s="40"/>
      <c r="G33" s="150">
        <v>307336</v>
      </c>
      <c r="H33" s="40"/>
      <c r="I33" s="150">
        <v>701968</v>
      </c>
      <c r="J33" s="40"/>
      <c r="K33" s="150">
        <v>305964</v>
      </c>
      <c r="L33" s="150"/>
      <c r="M33" s="150">
        <v>84478</v>
      </c>
      <c r="N33" s="100"/>
    </row>
    <row r="34" spans="1:14" ht="19.5" customHeight="1">
      <c r="A34" s="39" t="s">
        <v>14</v>
      </c>
      <c r="F34" s="84"/>
      <c r="G34" s="103">
        <v>4000</v>
      </c>
      <c r="H34" s="152"/>
      <c r="I34" s="103">
        <v>16643</v>
      </c>
      <c r="J34" s="152"/>
      <c r="K34" s="103">
        <v>998</v>
      </c>
      <c r="L34" s="103"/>
      <c r="M34" s="103">
        <v>14353</v>
      </c>
      <c r="N34" s="100"/>
    </row>
    <row r="35" spans="1:14" ht="19.5" customHeight="1">
      <c r="A35" s="14" t="s">
        <v>30</v>
      </c>
      <c r="F35" s="40"/>
      <c r="G35" s="29">
        <f>SUM(G26:G34)</f>
        <v>8724582</v>
      </c>
      <c r="H35" s="27"/>
      <c r="I35" s="29">
        <f>SUM(I26:I34)</f>
        <v>9063404</v>
      </c>
      <c r="J35" s="27"/>
      <c r="K35" s="29">
        <f>SUM(K26:K34)</f>
        <v>4090570</v>
      </c>
      <c r="L35" s="27"/>
      <c r="M35" s="29">
        <f>SUM(M26:M34)</f>
        <v>3245860</v>
      </c>
      <c r="N35" s="27"/>
    </row>
    <row r="36" spans="1:14" ht="27" customHeight="1" thickBot="1">
      <c r="A36" s="14" t="s">
        <v>19</v>
      </c>
      <c r="F36" s="40"/>
      <c r="G36" s="30">
        <f>SUM(G23,G35)</f>
        <v>11717246</v>
      </c>
      <c r="H36" s="27"/>
      <c r="I36" s="30">
        <f>I23+I35</f>
        <v>11465572</v>
      </c>
      <c r="J36" s="31"/>
      <c r="K36" s="30">
        <f>SUM(K23,K35)</f>
        <v>5275475</v>
      </c>
      <c r="L36" s="27"/>
      <c r="M36" s="30">
        <f>SUM(M23,M35)</f>
        <v>5383263</v>
      </c>
      <c r="N36" s="31"/>
    </row>
    <row r="37" spans="1:13" s="10" customFormat="1" ht="19.5" customHeight="1" thickTop="1">
      <c r="A37" s="207" t="s">
        <v>92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13" s="10" customFormat="1" ht="19.5" customHeight="1">
      <c r="A38" s="207" t="s">
        <v>60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4" s="10" customFormat="1" ht="19.5" customHeight="1">
      <c r="A39" s="52" t="s">
        <v>93</v>
      </c>
      <c r="B39" s="52"/>
      <c r="C39" s="52"/>
      <c r="D39" s="52"/>
      <c r="E39" s="119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19.5" customHeight="1">
      <c r="A40" s="11"/>
      <c r="B40" s="11"/>
      <c r="C40" s="11"/>
      <c r="D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9.5" customHeight="1">
      <c r="A41" s="10"/>
      <c r="B41" s="11"/>
      <c r="C41" s="11"/>
      <c r="D41" s="11"/>
      <c r="F41" s="11"/>
      <c r="G41" s="208" t="s">
        <v>1</v>
      </c>
      <c r="H41" s="208"/>
      <c r="I41" s="208"/>
      <c r="J41" s="12"/>
      <c r="K41" s="208" t="s">
        <v>11</v>
      </c>
      <c r="L41" s="208"/>
      <c r="M41" s="208"/>
      <c r="N41" s="12"/>
    </row>
    <row r="42" spans="7:14" ht="19.5" customHeight="1">
      <c r="G42" s="208" t="s">
        <v>22</v>
      </c>
      <c r="H42" s="208"/>
      <c r="I42" s="208"/>
      <c r="J42" s="12"/>
      <c r="K42" s="208" t="s">
        <v>22</v>
      </c>
      <c r="L42" s="208"/>
      <c r="M42" s="208"/>
      <c r="N42" s="12"/>
    </row>
    <row r="43" spans="1:14" ht="19.5" customHeight="1">
      <c r="A43" s="10" t="s">
        <v>62</v>
      </c>
      <c r="E43" s="18" t="s">
        <v>23</v>
      </c>
      <c r="G43" s="81" t="s">
        <v>94</v>
      </c>
      <c r="H43" s="13"/>
      <c r="I43" s="19" t="s">
        <v>24</v>
      </c>
      <c r="J43" s="12"/>
      <c r="K43" s="81" t="s">
        <v>94</v>
      </c>
      <c r="L43" s="13"/>
      <c r="M43" s="19" t="s">
        <v>24</v>
      </c>
      <c r="N43" s="12"/>
    </row>
    <row r="44" spans="1:14" ht="19.5" customHeight="1">
      <c r="A44" s="10"/>
      <c r="E44" s="18"/>
      <c r="G44" s="25">
        <v>2014</v>
      </c>
      <c r="H44" s="13"/>
      <c r="I44" s="26">
        <v>2013</v>
      </c>
      <c r="J44" s="12"/>
      <c r="K44" s="25">
        <v>2014</v>
      </c>
      <c r="L44" s="13"/>
      <c r="M44" s="26">
        <v>2013</v>
      </c>
      <c r="N44" s="12"/>
    </row>
    <row r="45" spans="1:14" ht="19.5" customHeight="1">
      <c r="A45" s="10"/>
      <c r="E45" s="18"/>
      <c r="G45" s="9" t="s">
        <v>25</v>
      </c>
      <c r="H45" s="13"/>
      <c r="I45" s="93"/>
      <c r="J45" s="12"/>
      <c r="K45" s="9" t="s">
        <v>25</v>
      </c>
      <c r="L45" s="13"/>
      <c r="M45" s="93"/>
      <c r="N45" s="12"/>
    </row>
    <row r="46" spans="7:14" ht="19.5" customHeight="1">
      <c r="G46" s="209" t="s">
        <v>26</v>
      </c>
      <c r="H46" s="209"/>
      <c r="I46" s="209"/>
      <c r="J46" s="209"/>
      <c r="K46" s="209"/>
      <c r="L46" s="209"/>
      <c r="M46" s="209"/>
      <c r="N46" s="18"/>
    </row>
    <row r="47" ht="19.5" customHeight="1">
      <c r="A47" s="20" t="s">
        <v>31</v>
      </c>
    </row>
    <row r="48" spans="1:14" ht="19.5" customHeight="1">
      <c r="A48" s="39" t="s">
        <v>101</v>
      </c>
      <c r="E48" s="18">
        <v>14</v>
      </c>
      <c r="F48" s="85"/>
      <c r="G48" s="148">
        <v>455206</v>
      </c>
      <c r="H48" s="148"/>
      <c r="I48" s="148">
        <v>580224</v>
      </c>
      <c r="J48" s="148"/>
      <c r="K48" s="148">
        <v>455206</v>
      </c>
      <c r="L48" s="148"/>
      <c r="M48" s="148">
        <v>580224</v>
      </c>
      <c r="N48" s="32"/>
    </row>
    <row r="49" spans="1:14" ht="21.75" customHeight="1">
      <c r="A49" s="5" t="s">
        <v>5</v>
      </c>
      <c r="E49" s="18">
        <v>15</v>
      </c>
      <c r="F49" s="85"/>
      <c r="G49" s="148">
        <v>74910</v>
      </c>
      <c r="H49" s="148"/>
      <c r="I49" s="148">
        <v>116717</v>
      </c>
      <c r="J49" s="148"/>
      <c r="K49" s="148">
        <v>67035</v>
      </c>
      <c r="L49" s="148"/>
      <c r="M49" s="148">
        <v>116717</v>
      </c>
      <c r="N49" s="100"/>
    </row>
    <row r="50" spans="1:16" ht="19.5" customHeight="1">
      <c r="A50" s="7" t="s">
        <v>75</v>
      </c>
      <c r="E50" s="18" t="s">
        <v>138</v>
      </c>
      <c r="F50" s="85"/>
      <c r="G50" s="153">
        <v>34895</v>
      </c>
      <c r="H50" s="148"/>
      <c r="I50" s="153">
        <v>34644</v>
      </c>
      <c r="J50" s="148"/>
      <c r="K50" s="153">
        <v>19880</v>
      </c>
      <c r="L50" s="148"/>
      <c r="M50" s="153">
        <v>19939</v>
      </c>
      <c r="N50" s="100"/>
      <c r="P50" s="39"/>
    </row>
    <row r="51" spans="1:14" ht="17.25" customHeight="1">
      <c r="A51" s="130" t="s">
        <v>164</v>
      </c>
      <c r="F51" s="40"/>
      <c r="G51" s="107">
        <f>SUM(G49:G50)</f>
        <v>109805</v>
      </c>
      <c r="H51" s="48"/>
      <c r="I51" s="107">
        <f>SUM(I49:I50)</f>
        <v>151361</v>
      </c>
      <c r="J51" s="48"/>
      <c r="K51" s="107">
        <f>SUM(K49:K50)</f>
        <v>86915</v>
      </c>
      <c r="L51" s="108"/>
      <c r="M51" s="107">
        <f>SUM(M49:M50)</f>
        <v>136656</v>
      </c>
      <c r="N51" s="48"/>
    </row>
    <row r="52" spans="1:14" ht="21.75" customHeight="1">
      <c r="A52" s="7" t="s">
        <v>102</v>
      </c>
      <c r="F52" s="21"/>
      <c r="G52" s="148">
        <v>50990</v>
      </c>
      <c r="H52" s="148"/>
      <c r="I52" s="148">
        <v>187957</v>
      </c>
      <c r="J52" s="148"/>
      <c r="K52" s="148">
        <v>11320</v>
      </c>
      <c r="L52" s="148"/>
      <c r="M52" s="148">
        <v>8941</v>
      </c>
      <c r="N52" s="100"/>
    </row>
    <row r="53" spans="1:14" ht="19.5" customHeight="1">
      <c r="A53" s="7" t="s">
        <v>119</v>
      </c>
      <c r="F53" s="21"/>
      <c r="G53" s="101"/>
      <c r="H53" s="102"/>
      <c r="I53" s="101"/>
      <c r="J53" s="101"/>
      <c r="K53" s="101"/>
      <c r="L53" s="102"/>
      <c r="M53" s="101"/>
      <c r="N53" s="100"/>
    </row>
    <row r="54" spans="1:14" ht="19.5" customHeight="1">
      <c r="A54" s="7" t="s">
        <v>120</v>
      </c>
      <c r="E54" s="18">
        <v>17</v>
      </c>
      <c r="F54" s="45"/>
      <c r="G54" s="148">
        <v>319885</v>
      </c>
      <c r="H54" s="148"/>
      <c r="I54" s="148">
        <v>266735</v>
      </c>
      <c r="J54" s="148"/>
      <c r="K54" s="148">
        <v>65040</v>
      </c>
      <c r="L54" s="148"/>
      <c r="M54" s="148">
        <v>65040</v>
      </c>
      <c r="N54" s="100"/>
    </row>
    <row r="55" spans="1:14" ht="19.5" customHeight="1">
      <c r="A55" s="130" t="s">
        <v>185</v>
      </c>
      <c r="F55" s="21"/>
      <c r="G55" s="148">
        <v>3787</v>
      </c>
      <c r="H55" s="148"/>
      <c r="I55" s="148">
        <v>4503</v>
      </c>
      <c r="J55" s="148"/>
      <c r="K55" s="148">
        <v>3131</v>
      </c>
      <c r="L55" s="148"/>
      <c r="M55" s="148">
        <v>3871</v>
      </c>
      <c r="N55" s="100"/>
    </row>
    <row r="56" spans="1:13" ht="19.5" customHeight="1">
      <c r="A56" s="7" t="s">
        <v>104</v>
      </c>
      <c r="F56" s="84"/>
      <c r="G56" s="154">
        <v>12539</v>
      </c>
      <c r="H56" s="40"/>
      <c r="I56" s="148">
        <v>8542</v>
      </c>
      <c r="J56" s="40"/>
      <c r="K56" s="148">
        <v>2881</v>
      </c>
      <c r="L56" s="103"/>
      <c r="M56" s="148">
        <v>0</v>
      </c>
    </row>
    <row r="57" spans="1:14" ht="19.5" customHeight="1">
      <c r="A57" s="7" t="s">
        <v>74</v>
      </c>
      <c r="E57" s="18">
        <v>18</v>
      </c>
      <c r="F57" s="45"/>
      <c r="G57" s="148">
        <v>817</v>
      </c>
      <c r="H57" s="148"/>
      <c r="I57" s="148">
        <v>817</v>
      </c>
      <c r="J57" s="148"/>
      <c r="K57" s="148">
        <v>176</v>
      </c>
      <c r="L57" s="148"/>
      <c r="M57" s="148">
        <v>176</v>
      </c>
      <c r="N57" s="100"/>
    </row>
    <row r="58" spans="1:14" ht="19.5" customHeight="1">
      <c r="A58" s="130" t="s">
        <v>165</v>
      </c>
      <c r="E58" s="18">
        <v>4</v>
      </c>
      <c r="F58" s="45"/>
      <c r="G58" s="148">
        <v>0</v>
      </c>
      <c r="H58" s="148"/>
      <c r="I58" s="148">
        <v>0</v>
      </c>
      <c r="J58" s="148"/>
      <c r="K58" s="148">
        <v>5666</v>
      </c>
      <c r="L58" s="148"/>
      <c r="M58" s="148">
        <v>5666</v>
      </c>
      <c r="N58" s="100"/>
    </row>
    <row r="59" spans="1:14" ht="19.5" customHeight="1">
      <c r="A59" s="130" t="s">
        <v>166</v>
      </c>
      <c r="F59" s="84"/>
      <c r="G59" s="154">
        <v>5539</v>
      </c>
      <c r="H59" s="40"/>
      <c r="I59" s="148">
        <v>26442</v>
      </c>
      <c r="J59" s="40"/>
      <c r="K59" s="154">
        <v>65</v>
      </c>
      <c r="L59" s="103"/>
      <c r="M59" s="154">
        <v>141</v>
      </c>
      <c r="N59" s="100"/>
    </row>
    <row r="60" spans="1:14" ht="19.5" customHeight="1">
      <c r="A60" s="7" t="s">
        <v>105</v>
      </c>
      <c r="E60" s="166"/>
      <c r="F60" s="155"/>
      <c r="G60" s="101">
        <v>609944</v>
      </c>
      <c r="H60" s="155"/>
      <c r="I60" s="148">
        <v>611044</v>
      </c>
      <c r="J60" s="155"/>
      <c r="K60" s="148">
        <v>0</v>
      </c>
      <c r="L60" s="156"/>
      <c r="M60" s="148">
        <v>0</v>
      </c>
      <c r="N60" s="100"/>
    </row>
    <row r="61" spans="1:14" ht="19.5" customHeight="1">
      <c r="A61" s="7" t="s">
        <v>6</v>
      </c>
      <c r="E61" s="166"/>
      <c r="F61" s="155"/>
      <c r="G61" s="101">
        <v>58456</v>
      </c>
      <c r="H61" s="155"/>
      <c r="I61" s="148">
        <v>39037</v>
      </c>
      <c r="J61" s="155"/>
      <c r="K61" s="148">
        <v>21510</v>
      </c>
      <c r="L61" s="40"/>
      <c r="M61" s="148">
        <v>27578</v>
      </c>
      <c r="N61" s="100"/>
    </row>
    <row r="62" spans="1:14" ht="19.5" customHeight="1">
      <c r="A62" s="14" t="s">
        <v>32</v>
      </c>
      <c r="F62" s="40"/>
      <c r="G62" s="33">
        <f>G48+SUM(G51:G61)</f>
        <v>1626968</v>
      </c>
      <c r="H62" s="34"/>
      <c r="I62" s="33">
        <f>I48+SUM(I51:I61)</f>
        <v>1876662</v>
      </c>
      <c r="J62" s="34"/>
      <c r="K62" s="33">
        <f>K48+SUM(K51:K61)</f>
        <v>651910</v>
      </c>
      <c r="L62" s="34"/>
      <c r="M62" s="33">
        <f>M48+SUM(M51:M61)</f>
        <v>828293</v>
      </c>
      <c r="N62" s="34"/>
    </row>
    <row r="63" spans="1:14" ht="19.5" customHeight="1">
      <c r="A63" s="14"/>
      <c r="F63" s="40"/>
      <c r="G63" s="82"/>
      <c r="H63" s="48"/>
      <c r="I63" s="82"/>
      <c r="J63" s="48"/>
      <c r="K63" s="82"/>
      <c r="L63" s="48"/>
      <c r="M63" s="82"/>
      <c r="N63" s="48"/>
    </row>
    <row r="64" spans="1:14" ht="19.5" customHeight="1">
      <c r="A64" s="20" t="s">
        <v>33</v>
      </c>
      <c r="F64" s="40"/>
      <c r="G64" s="48"/>
      <c r="H64" s="48"/>
      <c r="I64" s="48"/>
      <c r="J64" s="48"/>
      <c r="K64" s="48"/>
      <c r="L64" s="48"/>
      <c r="M64" s="48"/>
      <c r="N64" s="48"/>
    </row>
    <row r="65" spans="1:14" ht="19.5" customHeight="1">
      <c r="A65" s="39" t="s">
        <v>103</v>
      </c>
      <c r="E65" s="21">
        <v>17</v>
      </c>
      <c r="F65" s="40"/>
      <c r="G65" s="157">
        <v>5252873</v>
      </c>
      <c r="H65" s="40"/>
      <c r="I65" s="157">
        <v>5211902</v>
      </c>
      <c r="J65" s="40"/>
      <c r="K65" s="157">
        <v>52101</v>
      </c>
      <c r="L65" s="103"/>
      <c r="M65" s="157">
        <v>68361</v>
      </c>
      <c r="N65" s="100"/>
    </row>
    <row r="66" spans="1:14" ht="19.5" customHeight="1">
      <c r="A66" s="39" t="s">
        <v>167</v>
      </c>
      <c r="F66" s="40"/>
      <c r="G66" s="157">
        <v>12657</v>
      </c>
      <c r="H66" s="40"/>
      <c r="I66" s="157">
        <v>12811</v>
      </c>
      <c r="J66" s="40"/>
      <c r="K66" s="157">
        <v>6940</v>
      </c>
      <c r="L66" s="103"/>
      <c r="M66" s="157">
        <v>6921</v>
      </c>
      <c r="N66" s="100"/>
    </row>
    <row r="67" spans="1:14" ht="19.5" customHeight="1">
      <c r="A67" s="39" t="s">
        <v>106</v>
      </c>
      <c r="E67" s="21">
        <v>13</v>
      </c>
      <c r="F67" s="40"/>
      <c r="G67" s="148">
        <v>0</v>
      </c>
      <c r="H67" s="40"/>
      <c r="I67" s="148">
        <v>0</v>
      </c>
      <c r="J67" s="40"/>
      <c r="K67" s="167">
        <v>0</v>
      </c>
      <c r="L67" s="168"/>
      <c r="M67" s="157">
        <v>50</v>
      </c>
      <c r="N67" s="100"/>
    </row>
    <row r="68" spans="1:14" ht="19.5" customHeight="1">
      <c r="A68" s="39" t="s">
        <v>74</v>
      </c>
      <c r="E68" s="21">
        <v>18</v>
      </c>
      <c r="F68" s="40"/>
      <c r="G68" s="148">
        <v>2039</v>
      </c>
      <c r="H68" s="40"/>
      <c r="I68" s="148">
        <v>1688</v>
      </c>
      <c r="J68" s="40"/>
      <c r="K68" s="148">
        <v>1695</v>
      </c>
      <c r="L68" s="168"/>
      <c r="M68" s="148">
        <v>1549</v>
      </c>
      <c r="N68" s="100"/>
    </row>
    <row r="69" spans="1:14" ht="19.5" customHeight="1">
      <c r="A69" s="130" t="s">
        <v>165</v>
      </c>
      <c r="E69" s="21">
        <v>4</v>
      </c>
      <c r="F69" s="40"/>
      <c r="G69" s="148">
        <v>0</v>
      </c>
      <c r="H69" s="40"/>
      <c r="I69" s="148">
        <v>0</v>
      </c>
      <c r="J69" s="40"/>
      <c r="K69" s="157">
        <v>131777</v>
      </c>
      <c r="L69" s="103"/>
      <c r="M69" s="157">
        <v>133174</v>
      </c>
      <c r="N69" s="100"/>
    </row>
    <row r="70" spans="1:14" ht="19.5" customHeight="1">
      <c r="A70" s="14" t="s">
        <v>34</v>
      </c>
      <c r="F70" s="40"/>
      <c r="G70" s="33">
        <f>SUM(G65:G69)</f>
        <v>5267569</v>
      </c>
      <c r="H70" s="34"/>
      <c r="I70" s="33">
        <f>SUM(I65:I69)</f>
        <v>5226401</v>
      </c>
      <c r="J70" s="35"/>
      <c r="K70" s="33">
        <f>SUM(K65:K69)</f>
        <v>192513</v>
      </c>
      <c r="L70" s="35"/>
      <c r="M70" s="33">
        <f>SUM(M65:M69)</f>
        <v>210055</v>
      </c>
      <c r="N70" s="35"/>
    </row>
    <row r="71" spans="1:14" ht="19.5" customHeight="1">
      <c r="A71" s="14" t="s">
        <v>35</v>
      </c>
      <c r="F71" s="40"/>
      <c r="G71" s="36">
        <f>SUM(G62,G70)</f>
        <v>6894537</v>
      </c>
      <c r="H71" s="35"/>
      <c r="I71" s="36">
        <f>SUM(I62,I70)</f>
        <v>7103063</v>
      </c>
      <c r="J71" s="35"/>
      <c r="K71" s="36">
        <f>SUM(K62,K70)</f>
        <v>844423</v>
      </c>
      <c r="L71" s="37"/>
      <c r="M71" s="36">
        <f>SUM(M62,M70)</f>
        <v>1038348</v>
      </c>
      <c r="N71" s="35"/>
    </row>
    <row r="72" spans="1:13" s="10" customFormat="1" ht="19.5" customHeight="1">
      <c r="A72" s="207" t="s">
        <v>92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  <row r="73" spans="1:13" s="10" customFormat="1" ht="19.5" customHeight="1">
      <c r="A73" s="207" t="s">
        <v>60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</row>
    <row r="74" spans="1:14" s="10" customFormat="1" ht="19.5" customHeight="1">
      <c r="A74" s="52" t="s">
        <v>93</v>
      </c>
      <c r="B74" s="52"/>
      <c r="C74" s="52"/>
      <c r="D74" s="52"/>
      <c r="E74" s="119"/>
      <c r="F74" s="52"/>
      <c r="G74" s="52"/>
      <c r="H74" s="52"/>
      <c r="I74" s="52"/>
      <c r="J74" s="52"/>
      <c r="K74" s="52"/>
      <c r="L74" s="52"/>
      <c r="M74" s="52"/>
      <c r="N74" s="52"/>
    </row>
    <row r="75" spans="1:14" ht="19.5" customHeight="1">
      <c r="A75" s="11"/>
      <c r="B75" s="11"/>
      <c r="C75" s="11"/>
      <c r="D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9.5" customHeight="1">
      <c r="A76" s="10"/>
      <c r="B76" s="11"/>
      <c r="C76" s="11"/>
      <c r="D76" s="11"/>
      <c r="F76" s="11"/>
      <c r="G76" s="208" t="s">
        <v>1</v>
      </c>
      <c r="H76" s="208"/>
      <c r="I76" s="208"/>
      <c r="J76" s="12"/>
      <c r="K76" s="208" t="s">
        <v>11</v>
      </c>
      <c r="L76" s="208"/>
      <c r="M76" s="208"/>
      <c r="N76" s="12"/>
    </row>
    <row r="77" spans="7:14" ht="19.5" customHeight="1">
      <c r="G77" s="208" t="s">
        <v>22</v>
      </c>
      <c r="H77" s="208"/>
      <c r="I77" s="208"/>
      <c r="J77" s="12"/>
      <c r="K77" s="208" t="s">
        <v>22</v>
      </c>
      <c r="L77" s="208"/>
      <c r="M77" s="208"/>
      <c r="N77" s="12"/>
    </row>
    <row r="78" spans="1:14" ht="19.5" customHeight="1">
      <c r="A78" s="10" t="s">
        <v>62</v>
      </c>
      <c r="E78" s="18" t="s">
        <v>23</v>
      </c>
      <c r="G78" s="81" t="s">
        <v>94</v>
      </c>
      <c r="H78" s="13"/>
      <c r="I78" s="19" t="s">
        <v>24</v>
      </c>
      <c r="J78" s="12"/>
      <c r="K78" s="81" t="s">
        <v>94</v>
      </c>
      <c r="L78" s="13"/>
      <c r="M78" s="19" t="s">
        <v>24</v>
      </c>
      <c r="N78" s="12"/>
    </row>
    <row r="79" spans="1:14" ht="19.5" customHeight="1">
      <c r="A79" s="10"/>
      <c r="E79" s="18"/>
      <c r="G79" s="25">
        <v>2014</v>
      </c>
      <c r="H79" s="13"/>
      <c r="I79" s="26">
        <v>2013</v>
      </c>
      <c r="J79" s="12"/>
      <c r="K79" s="25">
        <v>2014</v>
      </c>
      <c r="L79" s="13"/>
      <c r="M79" s="26">
        <v>2013</v>
      </c>
      <c r="N79" s="12"/>
    </row>
    <row r="80" spans="7:14" ht="19.5" customHeight="1">
      <c r="G80" s="9" t="s">
        <v>25</v>
      </c>
      <c r="H80" s="13"/>
      <c r="I80" s="93"/>
      <c r="J80" s="12"/>
      <c r="K80" s="9" t="s">
        <v>25</v>
      </c>
      <c r="L80" s="13"/>
      <c r="M80" s="93"/>
      <c r="N80" s="13"/>
    </row>
    <row r="81" spans="7:14" ht="19.5" customHeight="1">
      <c r="G81" s="209" t="s">
        <v>26</v>
      </c>
      <c r="H81" s="209"/>
      <c r="I81" s="209"/>
      <c r="J81" s="209"/>
      <c r="K81" s="209"/>
      <c r="L81" s="209"/>
      <c r="M81" s="209"/>
      <c r="N81" s="18"/>
    </row>
    <row r="82" ht="19.5" customHeight="1">
      <c r="A82" s="20" t="s">
        <v>63</v>
      </c>
    </row>
    <row r="83" spans="1:14" ht="19.5" customHeight="1">
      <c r="A83" s="5" t="s">
        <v>36</v>
      </c>
      <c r="F83" s="40"/>
      <c r="G83" s="40"/>
      <c r="H83" s="40"/>
      <c r="I83" s="103"/>
      <c r="J83" s="103"/>
      <c r="K83" s="103"/>
      <c r="L83" s="103"/>
      <c r="M83" s="103"/>
      <c r="N83" s="103"/>
    </row>
    <row r="84" spans="1:14" ht="19.5" customHeight="1" thickBot="1">
      <c r="A84" s="5" t="s">
        <v>37</v>
      </c>
      <c r="E84" s="21">
        <v>19</v>
      </c>
      <c r="F84" s="84"/>
      <c r="G84" s="158">
        <v>373000</v>
      </c>
      <c r="H84" s="40"/>
      <c r="I84" s="158">
        <v>373000</v>
      </c>
      <c r="J84" s="40"/>
      <c r="K84" s="158">
        <v>373000</v>
      </c>
      <c r="L84" s="103"/>
      <c r="M84" s="158">
        <v>373000</v>
      </c>
      <c r="N84" s="82"/>
    </row>
    <row r="85" spans="1:14" ht="19.5" customHeight="1" thickTop="1">
      <c r="A85" s="39" t="s">
        <v>58</v>
      </c>
      <c r="E85" s="21">
        <v>19</v>
      </c>
      <c r="F85" s="84"/>
      <c r="G85" s="126">
        <v>373000</v>
      </c>
      <c r="H85" s="40"/>
      <c r="I85" s="126">
        <v>373000</v>
      </c>
      <c r="J85" s="40"/>
      <c r="K85" s="126">
        <v>373000</v>
      </c>
      <c r="L85" s="126"/>
      <c r="M85" s="126">
        <v>373000</v>
      </c>
      <c r="N85" s="82"/>
    </row>
    <row r="86" spans="1:14" ht="19.5" customHeight="1">
      <c r="A86" s="39" t="s">
        <v>108</v>
      </c>
      <c r="F86" s="40"/>
      <c r="G86" s="82"/>
      <c r="H86" s="48"/>
      <c r="I86" s="126"/>
      <c r="J86" s="82"/>
      <c r="K86" s="82"/>
      <c r="L86" s="82"/>
      <c r="M86" s="126"/>
      <c r="N86" s="82"/>
    </row>
    <row r="87" spans="1:14" ht="19.5" customHeight="1">
      <c r="A87" s="39" t="s">
        <v>55</v>
      </c>
      <c r="E87" s="21">
        <v>19</v>
      </c>
      <c r="F87" s="84"/>
      <c r="G87" s="126">
        <v>3680616</v>
      </c>
      <c r="H87" s="40"/>
      <c r="I87" s="126">
        <v>3680616</v>
      </c>
      <c r="J87" s="40"/>
      <c r="K87" s="126">
        <v>3680616</v>
      </c>
      <c r="L87" s="126"/>
      <c r="M87" s="126">
        <v>3680616</v>
      </c>
      <c r="N87" s="100"/>
    </row>
    <row r="88" spans="1:14" ht="19.5" customHeight="1">
      <c r="A88" s="5" t="s">
        <v>38</v>
      </c>
      <c r="F88" s="40"/>
      <c r="G88" s="82"/>
      <c r="H88" s="48"/>
      <c r="I88" s="82"/>
      <c r="J88" s="82"/>
      <c r="K88" s="82"/>
      <c r="L88" s="82"/>
      <c r="M88" s="82"/>
      <c r="N88" s="82"/>
    </row>
    <row r="89" spans="1:14" ht="19.5" customHeight="1">
      <c r="A89" s="39" t="s">
        <v>49</v>
      </c>
      <c r="F89" s="40"/>
      <c r="G89" s="82"/>
      <c r="H89" s="48"/>
      <c r="I89" s="82"/>
      <c r="J89" s="82"/>
      <c r="K89" s="82"/>
      <c r="L89" s="82"/>
      <c r="M89" s="82"/>
      <c r="N89" s="82"/>
    </row>
    <row r="90" spans="1:14" ht="19.5" customHeight="1">
      <c r="A90" s="39" t="s">
        <v>51</v>
      </c>
      <c r="E90" s="21">
        <v>20</v>
      </c>
      <c r="F90" s="40"/>
      <c r="G90" s="103">
        <v>37300</v>
      </c>
      <c r="H90" s="40"/>
      <c r="I90" s="103">
        <v>17700</v>
      </c>
      <c r="J90" s="40"/>
      <c r="K90" s="103">
        <v>37300</v>
      </c>
      <c r="L90" s="103"/>
      <c r="M90" s="103">
        <v>17700</v>
      </c>
      <c r="N90" s="100"/>
    </row>
    <row r="91" spans="1:14" ht="19.5" customHeight="1">
      <c r="A91" s="39" t="s">
        <v>50</v>
      </c>
      <c r="F91" s="40"/>
      <c r="G91" s="103">
        <v>775532</v>
      </c>
      <c r="H91" s="40"/>
      <c r="I91" s="103">
        <v>335174</v>
      </c>
      <c r="J91" s="40"/>
      <c r="K91" s="103">
        <v>340136</v>
      </c>
      <c r="L91" s="103"/>
      <c r="M91" s="103">
        <v>273599</v>
      </c>
      <c r="N91" s="100"/>
    </row>
    <row r="92" spans="1:14" ht="19.5" customHeight="1">
      <c r="A92" s="39" t="s">
        <v>64</v>
      </c>
      <c r="E92" s="18">
        <v>22</v>
      </c>
      <c r="F92" s="85"/>
      <c r="G92" s="157">
        <v>-46945</v>
      </c>
      <c r="H92" s="40"/>
      <c r="I92" s="157">
        <v>-46945</v>
      </c>
      <c r="J92" s="40"/>
      <c r="K92" s="148">
        <v>0</v>
      </c>
      <c r="L92" s="103"/>
      <c r="M92" s="148">
        <v>0</v>
      </c>
      <c r="N92" s="100"/>
    </row>
    <row r="93" spans="1:14" ht="19.5" customHeight="1">
      <c r="A93" s="14" t="s">
        <v>168</v>
      </c>
      <c r="F93" s="40"/>
      <c r="G93" s="171"/>
      <c r="H93" s="82"/>
      <c r="I93" s="110"/>
      <c r="J93" s="82"/>
      <c r="K93" s="109"/>
      <c r="L93" s="82"/>
      <c r="M93" s="110"/>
      <c r="N93" s="82"/>
    </row>
    <row r="94" spans="1:14" ht="19.5" customHeight="1">
      <c r="A94" s="14" t="s">
        <v>78</v>
      </c>
      <c r="F94" s="40"/>
      <c r="G94" s="172">
        <f>SUM(G85:G92)</f>
        <v>4819503</v>
      </c>
      <c r="H94" s="35"/>
      <c r="I94" s="35">
        <f>SUM(I85:I92)</f>
        <v>4359545</v>
      </c>
      <c r="J94" s="35"/>
      <c r="K94" s="35">
        <f>SUM(K85:K92)</f>
        <v>4431052</v>
      </c>
      <c r="L94" s="35"/>
      <c r="M94" s="35">
        <f>SUM(M85:M92)</f>
        <v>4344915</v>
      </c>
      <c r="N94" s="35"/>
    </row>
    <row r="95" spans="1:14" ht="16.5" customHeight="1">
      <c r="A95" s="51" t="s">
        <v>79</v>
      </c>
      <c r="F95" s="40"/>
      <c r="G95" s="157">
        <v>3206</v>
      </c>
      <c r="H95" s="40"/>
      <c r="I95" s="157">
        <v>2964</v>
      </c>
      <c r="J95" s="40"/>
      <c r="K95" s="148">
        <v>0</v>
      </c>
      <c r="L95" s="103"/>
      <c r="M95" s="148">
        <v>0</v>
      </c>
      <c r="N95" s="100"/>
    </row>
    <row r="96" spans="1:14" ht="21" customHeight="1">
      <c r="A96" s="10" t="s">
        <v>80</v>
      </c>
      <c r="F96" s="40"/>
      <c r="G96" s="173">
        <f>SUM(G94:G95)</f>
        <v>4822709</v>
      </c>
      <c r="H96" s="34"/>
      <c r="I96" s="33">
        <f>SUM(I94:I95)</f>
        <v>4362509</v>
      </c>
      <c r="J96" s="35"/>
      <c r="K96" s="33">
        <f>SUM(K94:K95)</f>
        <v>4431052</v>
      </c>
      <c r="L96" s="40"/>
      <c r="M96" s="33">
        <f>SUM(M94:M95)</f>
        <v>4344915</v>
      </c>
      <c r="N96" s="40"/>
    </row>
    <row r="97" spans="1:14" ht="27.75" customHeight="1" thickBot="1">
      <c r="A97" s="14" t="s">
        <v>65</v>
      </c>
      <c r="F97" s="40"/>
      <c r="G97" s="174">
        <f>G71+G96</f>
        <v>11717246</v>
      </c>
      <c r="H97" s="34"/>
      <c r="I97" s="38">
        <f>I71+I96</f>
        <v>11465572</v>
      </c>
      <c r="J97" s="35"/>
      <c r="K97" s="38">
        <f>K71+K96</f>
        <v>5275475</v>
      </c>
      <c r="L97" s="35"/>
      <c r="M97" s="38">
        <f>M71+M96</f>
        <v>5383263</v>
      </c>
      <c r="N97" s="35"/>
    </row>
    <row r="98" spans="1:14" ht="19.5" customHeight="1" thickTop="1">
      <c r="A98" s="14" t="s">
        <v>3</v>
      </c>
      <c r="F98" s="40" t="s">
        <v>3</v>
      </c>
      <c r="G98" s="40"/>
      <c r="H98" s="40"/>
      <c r="I98" s="40"/>
      <c r="J98" s="40"/>
      <c r="K98" s="40"/>
      <c r="L98" s="40"/>
      <c r="M98" s="40"/>
      <c r="N98" s="5"/>
    </row>
    <row r="99" spans="1:13" ht="19.5" customHeight="1">
      <c r="A99" s="14"/>
      <c r="F99" s="40"/>
      <c r="G99" s="40"/>
      <c r="H99" s="40"/>
      <c r="I99" s="103"/>
      <c r="J99" s="103"/>
      <c r="K99" s="169"/>
      <c r="L99" s="170"/>
      <c r="M99" s="169"/>
    </row>
    <row r="100" spans="7:14" ht="19.5" customHeight="1">
      <c r="G100" s="127">
        <f aca="true" t="shared" si="0" ref="G100:N100">G36-G97</f>
        <v>0</v>
      </c>
      <c r="H100" s="127">
        <f t="shared" si="0"/>
        <v>0</v>
      </c>
      <c r="I100" s="127">
        <f t="shared" si="0"/>
        <v>0</v>
      </c>
      <c r="J100" s="127">
        <f t="shared" si="0"/>
        <v>0</v>
      </c>
      <c r="K100" s="127">
        <f t="shared" si="0"/>
        <v>0</v>
      </c>
      <c r="L100" s="127">
        <f t="shared" si="0"/>
        <v>0</v>
      </c>
      <c r="M100" s="127">
        <f t="shared" si="0"/>
        <v>0</v>
      </c>
      <c r="N100" s="127">
        <f t="shared" si="0"/>
        <v>0</v>
      </c>
    </row>
    <row r="101" spans="9:14" ht="19.5" customHeight="1">
      <c r="I101" s="5"/>
      <c r="J101" s="5"/>
      <c r="K101" s="5"/>
      <c r="L101" s="5"/>
      <c r="M101" s="5"/>
      <c r="N101" s="5"/>
    </row>
    <row r="102" spans="9:14" ht="19.5" customHeight="1">
      <c r="I102" s="5"/>
      <c r="J102" s="5"/>
      <c r="K102" s="5"/>
      <c r="L102" s="5"/>
      <c r="M102" s="5"/>
      <c r="N102" s="5"/>
    </row>
    <row r="103" spans="9:14" ht="19.5" customHeight="1">
      <c r="I103" s="5"/>
      <c r="J103" s="5"/>
      <c r="K103" s="5"/>
      <c r="L103" s="5"/>
      <c r="M103" s="5"/>
      <c r="N103" s="5"/>
    </row>
    <row r="104" spans="9:14" ht="19.5" customHeight="1">
      <c r="I104" s="5"/>
      <c r="J104" s="5"/>
      <c r="K104" s="5"/>
      <c r="L104" s="5"/>
      <c r="M104" s="5"/>
      <c r="N104" s="5"/>
    </row>
    <row r="105" spans="9:14" ht="19.5" customHeight="1">
      <c r="I105" s="5"/>
      <c r="J105" s="5"/>
      <c r="K105" s="5"/>
      <c r="L105" s="5"/>
      <c r="M105" s="5"/>
      <c r="N105" s="5"/>
    </row>
    <row r="106" spans="9:14" ht="19.5" customHeight="1">
      <c r="I106" s="5"/>
      <c r="J106" s="5"/>
      <c r="K106" s="5"/>
      <c r="L106" s="5"/>
      <c r="M106" s="5"/>
      <c r="N106" s="5"/>
    </row>
    <row r="107" spans="9:14" ht="19.5" customHeight="1">
      <c r="I107" s="5"/>
      <c r="J107" s="5"/>
      <c r="K107" s="5"/>
      <c r="L107" s="5"/>
      <c r="M107" s="5"/>
      <c r="N107" s="5"/>
    </row>
    <row r="108" spans="9:14" ht="19.5" customHeight="1">
      <c r="I108" s="5"/>
      <c r="J108" s="5"/>
      <c r="K108" s="5"/>
      <c r="L108" s="5"/>
      <c r="M108" s="5"/>
      <c r="N108" s="5"/>
    </row>
    <row r="109" spans="9:14" ht="19.5" customHeight="1">
      <c r="I109" s="5"/>
      <c r="J109" s="5"/>
      <c r="K109" s="5"/>
      <c r="L109" s="5"/>
      <c r="M109" s="5"/>
      <c r="N109" s="5"/>
    </row>
    <row r="110" spans="9:14" ht="19.5" customHeight="1">
      <c r="I110" s="5"/>
      <c r="J110" s="5"/>
      <c r="K110" s="5"/>
      <c r="L110" s="5"/>
      <c r="M110" s="5"/>
      <c r="N110" s="5"/>
    </row>
    <row r="111" spans="9:14" ht="19.5" customHeight="1">
      <c r="I111" s="5"/>
      <c r="J111" s="5"/>
      <c r="K111" s="5"/>
      <c r="L111" s="5"/>
      <c r="M111" s="5"/>
      <c r="N111" s="5"/>
    </row>
    <row r="112" spans="9:14" ht="19.5" customHeight="1">
      <c r="I112" s="5"/>
      <c r="J112" s="5"/>
      <c r="K112" s="5"/>
      <c r="L112" s="5"/>
      <c r="M112" s="5"/>
      <c r="N112" s="5"/>
    </row>
    <row r="113" spans="9:14" ht="19.5" customHeight="1">
      <c r="I113" s="5"/>
      <c r="J113" s="5"/>
      <c r="K113" s="5"/>
      <c r="L113" s="5"/>
      <c r="M113" s="5"/>
      <c r="N113" s="5"/>
    </row>
    <row r="114" spans="9:14" ht="19.5" customHeight="1">
      <c r="I114" s="5"/>
      <c r="J114" s="5"/>
      <c r="K114" s="5"/>
      <c r="L114" s="5"/>
      <c r="M114" s="5"/>
      <c r="N114" s="5"/>
    </row>
    <row r="115" spans="9:14" ht="19.5" customHeight="1">
      <c r="I115" s="5"/>
      <c r="J115" s="5"/>
      <c r="K115" s="5"/>
      <c r="L115" s="5"/>
      <c r="M115" s="5"/>
      <c r="N115" s="5"/>
    </row>
    <row r="116" spans="9:14" ht="19.5" customHeight="1">
      <c r="I116" s="5"/>
      <c r="J116" s="5"/>
      <c r="K116" s="5"/>
      <c r="L116" s="5"/>
      <c r="M116" s="5"/>
      <c r="N116" s="5"/>
    </row>
    <row r="117" spans="9:14" ht="19.5" customHeight="1">
      <c r="I117" s="5"/>
      <c r="J117" s="5"/>
      <c r="K117" s="5"/>
      <c r="L117" s="5"/>
      <c r="M117" s="5"/>
      <c r="N117" s="5"/>
    </row>
    <row r="118" spans="9:14" ht="19.5" customHeight="1">
      <c r="I118" s="5"/>
      <c r="J118" s="5"/>
      <c r="K118" s="5"/>
      <c r="L118" s="5"/>
      <c r="M118" s="5"/>
      <c r="N118" s="5"/>
    </row>
    <row r="119" spans="9:14" ht="19.5" customHeight="1">
      <c r="I119" s="5"/>
      <c r="J119" s="5"/>
      <c r="K119" s="5"/>
      <c r="L119" s="5"/>
      <c r="M119" s="5"/>
      <c r="N119" s="5"/>
    </row>
    <row r="120" spans="9:14" ht="19.5" customHeight="1">
      <c r="I120" s="5"/>
      <c r="J120" s="5"/>
      <c r="K120" s="5"/>
      <c r="L120" s="5"/>
      <c r="M120" s="5"/>
      <c r="N120" s="5"/>
    </row>
    <row r="121" spans="9:14" ht="19.5" customHeight="1">
      <c r="I121" s="5"/>
      <c r="J121" s="5"/>
      <c r="K121" s="5"/>
      <c r="L121" s="5"/>
      <c r="M121" s="5"/>
      <c r="N121" s="5"/>
    </row>
    <row r="122" spans="9:14" ht="19.5" customHeight="1">
      <c r="I122" s="5"/>
      <c r="J122" s="5"/>
      <c r="K122" s="5"/>
      <c r="L122" s="5"/>
      <c r="M122" s="5"/>
      <c r="N122" s="5"/>
    </row>
    <row r="123" spans="9:14" ht="19.5" customHeight="1">
      <c r="I123" s="5"/>
      <c r="J123" s="5"/>
      <c r="K123" s="5"/>
      <c r="L123" s="5"/>
      <c r="M123" s="5"/>
      <c r="N123" s="5"/>
    </row>
    <row r="124" spans="9:14" ht="19.5" customHeight="1">
      <c r="I124" s="5"/>
      <c r="J124" s="5"/>
      <c r="K124" s="5"/>
      <c r="L124" s="5"/>
      <c r="M124" s="5"/>
      <c r="N124" s="5"/>
    </row>
    <row r="125" spans="9:14" ht="19.5" customHeight="1">
      <c r="I125" s="5"/>
      <c r="J125" s="5"/>
      <c r="K125" s="5"/>
      <c r="L125" s="5"/>
      <c r="M125" s="5"/>
      <c r="N125" s="5"/>
    </row>
    <row r="126" spans="9:14" ht="19.5" customHeight="1">
      <c r="I126" s="5"/>
      <c r="J126" s="5"/>
      <c r="K126" s="5"/>
      <c r="L126" s="5"/>
      <c r="M126" s="5"/>
      <c r="N126" s="5"/>
    </row>
    <row r="127" spans="9:14" ht="19.5" customHeight="1">
      <c r="I127" s="5"/>
      <c r="J127" s="5"/>
      <c r="K127" s="5"/>
      <c r="L127" s="5"/>
      <c r="M127" s="5"/>
      <c r="N127" s="5"/>
    </row>
    <row r="128" spans="9:14" ht="19.5" customHeight="1">
      <c r="I128" s="5"/>
      <c r="J128" s="5"/>
      <c r="K128" s="5"/>
      <c r="L128" s="5"/>
      <c r="M128" s="5"/>
      <c r="N128" s="5"/>
    </row>
    <row r="129" spans="9:14" ht="19.5" customHeight="1">
      <c r="I129" s="5"/>
      <c r="J129" s="5"/>
      <c r="K129" s="5"/>
      <c r="L129" s="5"/>
      <c r="M129" s="5"/>
      <c r="N129" s="5"/>
    </row>
    <row r="156" spans="9:24" ht="19.5" customHeight="1">
      <c r="I156" s="5"/>
      <c r="J156" s="5"/>
      <c r="K156" s="5"/>
      <c r="L156" s="5"/>
      <c r="M156" s="5"/>
      <c r="N156" s="5"/>
      <c r="T156" s="17"/>
      <c r="U156" s="17"/>
      <c r="V156" s="17"/>
      <c r="W156" s="17"/>
      <c r="X156" s="17"/>
    </row>
  </sheetData>
  <sheetProtection password="F7ED" sheet="1"/>
  <mergeCells count="21">
    <mergeCell ref="G81:M81"/>
    <mergeCell ref="K76:M76"/>
    <mergeCell ref="G77:I77"/>
    <mergeCell ref="G76:I76"/>
    <mergeCell ref="K77:M77"/>
    <mergeCell ref="G46:M46"/>
    <mergeCell ref="A73:M73"/>
    <mergeCell ref="A72:M72"/>
    <mergeCell ref="G42:I42"/>
    <mergeCell ref="A38:M38"/>
    <mergeCell ref="K5:M5"/>
    <mergeCell ref="G10:M10"/>
    <mergeCell ref="A37:M37"/>
    <mergeCell ref="K42:M42"/>
    <mergeCell ref="K41:M41"/>
    <mergeCell ref="A1:M1"/>
    <mergeCell ref="A2:M2"/>
    <mergeCell ref="G6:I6"/>
    <mergeCell ref="K6:M6"/>
    <mergeCell ref="G5:I5"/>
    <mergeCell ref="G41:I41"/>
  </mergeCells>
  <printOptions/>
  <pageMargins left="0.78740157480315" right="0.118110236220472" top="0.47244094488189" bottom="0.511811023622047" header="0.511811023622047" footer="0.511811023622047"/>
  <pageSetup firstPageNumber="3" useFirstPageNumber="1" horizontalDpi="600" verticalDpi="600" orientation="portrait" paperSize="9" scale="90" r:id="rId1"/>
  <headerFooter alignWithMargins="0">
    <oddFooter>&amp;L The accompanying notes are an integral part of these financial statements.&amp;"Angsana New,Regular"
&amp;R&amp;P</oddFooter>
  </headerFooter>
  <rowBreaks count="3" manualBreakCount="3">
    <brk id="36" max="16" man="1"/>
    <brk id="71" max="16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5.140625" style="40" customWidth="1"/>
    <col min="2" max="3" width="2.7109375" style="40" customWidth="1"/>
    <col min="4" max="4" width="27.00390625" style="40" customWidth="1"/>
    <col min="5" max="5" width="10.57421875" style="21" customWidth="1"/>
    <col min="6" max="6" width="1.57421875" style="40" customWidth="1"/>
    <col min="7" max="7" width="12.8515625" style="40" customWidth="1"/>
    <col min="8" max="8" width="1.421875" style="40" customWidth="1"/>
    <col min="9" max="9" width="12.8515625" style="40" customWidth="1"/>
    <col min="10" max="10" width="1.57421875" style="40" customWidth="1"/>
    <col min="11" max="11" width="12.8515625" style="40" customWidth="1"/>
    <col min="12" max="12" width="1.28515625" style="40" customWidth="1"/>
    <col min="13" max="13" width="12.8515625" style="40" customWidth="1"/>
    <col min="14" max="14" width="1.57421875" style="40" customWidth="1"/>
    <col min="15" max="15" width="12.8515625" style="40" customWidth="1"/>
    <col min="16" max="16384" width="9.140625" style="40" customWidth="1"/>
  </cols>
  <sheetData>
    <row r="1" spans="1:15" ht="19.5" customHeight="1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0"/>
      <c r="O1" s="10"/>
    </row>
    <row r="2" spans="1:15" ht="19.5" customHeight="1">
      <c r="A2" s="207" t="s">
        <v>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0"/>
      <c r="O2" s="10"/>
    </row>
    <row r="3" spans="1:15" ht="19.5" customHeight="1">
      <c r="A3" s="207" t="s">
        <v>109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10"/>
      <c r="O3" s="10"/>
    </row>
    <row r="4" spans="1:15" ht="19.5" customHeight="1">
      <c r="A4" s="41"/>
      <c r="B4" s="41"/>
      <c r="C4" s="41"/>
      <c r="D4" s="41"/>
      <c r="F4" s="41"/>
      <c r="G4" s="138"/>
      <c r="H4" s="138"/>
      <c r="I4" s="138"/>
      <c r="J4" s="138"/>
      <c r="K4" s="138"/>
      <c r="L4" s="138"/>
      <c r="M4" s="138"/>
      <c r="N4" s="138"/>
      <c r="O4" s="138"/>
    </row>
    <row r="5" spans="1:15" ht="19.5" customHeight="1">
      <c r="A5" s="10"/>
      <c r="B5" s="84"/>
      <c r="C5" s="84"/>
      <c r="D5" s="84"/>
      <c r="F5" s="84"/>
      <c r="G5" s="208" t="s">
        <v>1</v>
      </c>
      <c r="H5" s="208"/>
      <c r="I5" s="208"/>
      <c r="J5" s="126"/>
      <c r="K5" s="208" t="s">
        <v>11</v>
      </c>
      <c r="L5" s="208"/>
      <c r="M5" s="208"/>
      <c r="N5" s="126"/>
      <c r="O5" s="126"/>
    </row>
    <row r="6" spans="7:15" ht="19.5" customHeight="1">
      <c r="G6" s="208" t="s">
        <v>22</v>
      </c>
      <c r="H6" s="208"/>
      <c r="I6" s="208"/>
      <c r="J6" s="126"/>
      <c r="K6" s="208" t="s">
        <v>22</v>
      </c>
      <c r="L6" s="208"/>
      <c r="M6" s="208"/>
      <c r="N6" s="126"/>
      <c r="O6" s="126"/>
    </row>
    <row r="7" spans="5:15" ht="19.5" customHeight="1">
      <c r="E7" s="18" t="s">
        <v>23</v>
      </c>
      <c r="F7" s="45"/>
      <c r="G7" s="139">
        <v>2014</v>
      </c>
      <c r="H7" s="120"/>
      <c r="I7" s="139">
        <v>2013</v>
      </c>
      <c r="J7" s="126"/>
      <c r="K7" s="139">
        <v>2014</v>
      </c>
      <c r="L7" s="120"/>
      <c r="M7" s="139">
        <v>2013</v>
      </c>
      <c r="N7" s="126"/>
      <c r="O7" s="139"/>
    </row>
    <row r="8" spans="7:15" ht="19.5" customHeight="1">
      <c r="G8" s="209" t="s">
        <v>26</v>
      </c>
      <c r="H8" s="209"/>
      <c r="I8" s="209"/>
      <c r="J8" s="209"/>
      <c r="K8" s="209"/>
      <c r="L8" s="209"/>
      <c r="M8" s="209"/>
      <c r="N8" s="18"/>
      <c r="O8" s="18"/>
    </row>
    <row r="9" spans="1:15" ht="19.5" customHeight="1">
      <c r="A9" s="20" t="s">
        <v>20</v>
      </c>
      <c r="H9" s="45"/>
      <c r="I9" s="103"/>
      <c r="J9" s="103"/>
      <c r="K9" s="103"/>
      <c r="L9" s="103"/>
      <c r="M9" s="103"/>
      <c r="N9" s="103"/>
      <c r="O9" s="103"/>
    </row>
    <row r="10" spans="1:15" ht="19.5" customHeight="1">
      <c r="A10" s="39" t="s">
        <v>169</v>
      </c>
      <c r="F10" s="21"/>
      <c r="G10" s="142">
        <v>1663488</v>
      </c>
      <c r="H10" s="142"/>
      <c r="I10" s="142">
        <v>930996</v>
      </c>
      <c r="J10" s="142"/>
      <c r="K10" s="142">
        <v>1470417</v>
      </c>
      <c r="L10" s="142"/>
      <c r="M10" s="142">
        <v>917400</v>
      </c>
      <c r="N10" s="56"/>
      <c r="O10" s="56"/>
    </row>
    <row r="11" spans="1:15" ht="19.5" customHeight="1">
      <c r="A11" s="39" t="s">
        <v>170</v>
      </c>
      <c r="F11" s="21"/>
      <c r="G11" s="142">
        <v>345559</v>
      </c>
      <c r="H11" s="142"/>
      <c r="I11" s="142">
        <v>29979</v>
      </c>
      <c r="J11" s="142"/>
      <c r="K11" s="142">
        <v>0</v>
      </c>
      <c r="L11" s="142"/>
      <c r="M11" s="142">
        <v>0</v>
      </c>
      <c r="N11" s="56"/>
      <c r="O11" s="56"/>
    </row>
    <row r="12" spans="1:15" ht="19.5" customHeight="1">
      <c r="A12" s="39" t="s">
        <v>171</v>
      </c>
      <c r="F12" s="21"/>
      <c r="G12" s="142">
        <v>79338</v>
      </c>
      <c r="H12" s="142"/>
      <c r="I12" s="142">
        <v>24474</v>
      </c>
      <c r="J12" s="142"/>
      <c r="K12" s="142">
        <v>79338</v>
      </c>
      <c r="L12" s="142"/>
      <c r="M12" s="142">
        <v>24474</v>
      </c>
      <c r="N12" s="56"/>
      <c r="O12" s="56"/>
    </row>
    <row r="13" spans="1:15" ht="19.5" customHeight="1">
      <c r="A13" s="40" t="s">
        <v>110</v>
      </c>
      <c r="F13" s="21"/>
      <c r="G13" s="142">
        <v>0</v>
      </c>
      <c r="H13" s="142"/>
      <c r="I13" s="142">
        <v>35880</v>
      </c>
      <c r="J13" s="142"/>
      <c r="K13" s="142">
        <v>0</v>
      </c>
      <c r="L13" s="142"/>
      <c r="M13" s="142">
        <v>0</v>
      </c>
      <c r="N13" s="56"/>
      <c r="O13" s="56"/>
    </row>
    <row r="14" spans="1:15" ht="19.5" customHeight="1">
      <c r="A14" s="40" t="s">
        <v>8</v>
      </c>
      <c r="E14" s="21">
        <v>4</v>
      </c>
      <c r="F14" s="21"/>
      <c r="G14" s="142">
        <v>1720</v>
      </c>
      <c r="H14" s="142"/>
      <c r="I14" s="142">
        <v>1235</v>
      </c>
      <c r="J14" s="142"/>
      <c r="K14" s="142">
        <v>13510</v>
      </c>
      <c r="L14" s="142"/>
      <c r="M14" s="142">
        <v>4001</v>
      </c>
      <c r="N14" s="56"/>
      <c r="O14" s="58"/>
    </row>
    <row r="15" spans="1:15" ht="19.5" customHeight="1">
      <c r="A15" s="14" t="s">
        <v>39</v>
      </c>
      <c r="G15" s="55">
        <f>SUM(G10:G14)</f>
        <v>2090105</v>
      </c>
      <c r="H15" s="53"/>
      <c r="I15" s="55">
        <f>SUM(I10:I14)</f>
        <v>1022564</v>
      </c>
      <c r="J15" s="53"/>
      <c r="K15" s="55">
        <f>SUM(K10:K14)</f>
        <v>1563265</v>
      </c>
      <c r="L15" s="53"/>
      <c r="M15" s="55">
        <f>SUM(M10:M14)</f>
        <v>945875</v>
      </c>
      <c r="N15" s="53"/>
      <c r="O15" s="57"/>
    </row>
    <row r="16" spans="1:15" ht="19.5" customHeight="1">
      <c r="A16" s="14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19.5" customHeight="1">
      <c r="A17" s="20" t="s">
        <v>21</v>
      </c>
      <c r="G17" s="56"/>
      <c r="H17" s="56"/>
      <c r="I17" s="56"/>
      <c r="J17" s="58"/>
      <c r="K17" s="58"/>
      <c r="L17" s="56"/>
      <c r="M17" s="58"/>
      <c r="N17" s="58"/>
      <c r="O17" s="56"/>
    </row>
    <row r="18" spans="1:15" ht="19.5" customHeight="1">
      <c r="A18" s="40" t="s">
        <v>111</v>
      </c>
      <c r="E18" s="21">
        <v>4</v>
      </c>
      <c r="F18" s="21"/>
      <c r="G18" s="142">
        <v>1509458</v>
      </c>
      <c r="H18" s="45"/>
      <c r="I18" s="142">
        <v>880223</v>
      </c>
      <c r="J18" s="45"/>
      <c r="K18" s="142">
        <v>1424284</v>
      </c>
      <c r="L18" s="126"/>
      <c r="M18" s="142">
        <v>870570</v>
      </c>
      <c r="N18" s="56"/>
      <c r="O18" s="56"/>
    </row>
    <row r="19" spans="1:15" ht="19.5" customHeight="1">
      <c r="A19" s="40" t="s">
        <v>53</v>
      </c>
      <c r="F19" s="21"/>
      <c r="G19" s="142">
        <v>16046</v>
      </c>
      <c r="I19" s="142">
        <v>14675</v>
      </c>
      <c r="K19" s="142">
        <v>16046</v>
      </c>
      <c r="L19" s="103"/>
      <c r="M19" s="142">
        <v>14675</v>
      </c>
      <c r="N19" s="56"/>
      <c r="O19" s="56"/>
    </row>
    <row r="20" spans="1:15" ht="19.5" customHeight="1">
      <c r="A20" s="40" t="s">
        <v>52</v>
      </c>
      <c r="E20" s="21">
        <v>4</v>
      </c>
      <c r="F20" s="21"/>
      <c r="G20" s="142">
        <v>32204</v>
      </c>
      <c r="I20" s="142">
        <v>23700</v>
      </c>
      <c r="K20" s="142">
        <v>26520</v>
      </c>
      <c r="L20" s="103"/>
      <c r="M20" s="142">
        <v>15648</v>
      </c>
      <c r="N20" s="56"/>
      <c r="O20" s="56"/>
    </row>
    <row r="21" spans="1:15" ht="19.5" customHeight="1">
      <c r="A21" s="39" t="s">
        <v>186</v>
      </c>
      <c r="E21" s="21">
        <v>10</v>
      </c>
      <c r="F21" s="21"/>
      <c r="G21" s="142">
        <v>68135</v>
      </c>
      <c r="H21" s="45"/>
      <c r="I21" s="142">
        <v>13117</v>
      </c>
      <c r="J21" s="45"/>
      <c r="K21" s="142">
        <v>7564</v>
      </c>
      <c r="L21" s="126"/>
      <c r="M21" s="142">
        <v>4899</v>
      </c>
      <c r="N21" s="56"/>
      <c r="O21" s="56"/>
    </row>
    <row r="22" spans="1:15" ht="19.5" customHeight="1">
      <c r="A22" s="14" t="s">
        <v>40</v>
      </c>
      <c r="G22" s="55">
        <f>SUM(G18:G21)</f>
        <v>1625843</v>
      </c>
      <c r="H22" s="57"/>
      <c r="I22" s="55">
        <f>SUM(I18:I21)</f>
        <v>931715</v>
      </c>
      <c r="J22" s="57"/>
      <c r="K22" s="55">
        <f>SUM(K18:K21)</f>
        <v>1474414</v>
      </c>
      <c r="L22" s="57"/>
      <c r="M22" s="55">
        <f>SUM(M18:M21)</f>
        <v>905792</v>
      </c>
      <c r="N22" s="53"/>
      <c r="O22" s="57"/>
    </row>
    <row r="23" spans="1:15" ht="19.5" customHeight="1">
      <c r="A23" s="14" t="s">
        <v>121</v>
      </c>
      <c r="B23" s="14"/>
      <c r="C23" s="14"/>
      <c r="D23" s="14"/>
      <c r="G23" s="99">
        <f aca="true" t="shared" si="0" ref="G23:M23">G15-G22</f>
        <v>464262</v>
      </c>
      <c r="H23" s="57">
        <f t="shared" si="0"/>
        <v>0</v>
      </c>
      <c r="I23" s="99">
        <f t="shared" si="0"/>
        <v>90849</v>
      </c>
      <c r="J23" s="57">
        <f t="shared" si="0"/>
        <v>0</v>
      </c>
      <c r="K23" s="99">
        <f t="shared" si="0"/>
        <v>88851</v>
      </c>
      <c r="L23" s="57">
        <f t="shared" si="0"/>
        <v>0</v>
      </c>
      <c r="M23" s="99">
        <f t="shared" si="0"/>
        <v>40083</v>
      </c>
      <c r="N23" s="57"/>
      <c r="O23" s="57"/>
    </row>
    <row r="24" spans="1:15" ht="19.5" customHeight="1">
      <c r="A24" s="40" t="s">
        <v>122</v>
      </c>
      <c r="E24" s="21">
        <v>13</v>
      </c>
      <c r="G24" s="143">
        <v>4063</v>
      </c>
      <c r="I24" s="143">
        <v>7120</v>
      </c>
      <c r="K24" s="143">
        <v>2714</v>
      </c>
      <c r="L24" s="103"/>
      <c r="M24" s="144">
        <v>0</v>
      </c>
      <c r="N24" s="58"/>
      <c r="O24" s="57"/>
    </row>
    <row r="25" spans="1:15" ht="19.5" customHeight="1">
      <c r="A25" s="14" t="s">
        <v>123</v>
      </c>
      <c r="B25" s="14"/>
      <c r="C25" s="14"/>
      <c r="D25" s="14"/>
      <c r="G25" s="55">
        <f>G23-G24</f>
        <v>460199</v>
      </c>
      <c r="H25" s="57"/>
      <c r="I25" s="55">
        <f>I23-I24</f>
        <v>83729</v>
      </c>
      <c r="J25" s="57"/>
      <c r="K25" s="55">
        <f>K23-K24</f>
        <v>86137</v>
      </c>
      <c r="L25" s="57"/>
      <c r="M25" s="55">
        <f>M23-M24</f>
        <v>40083</v>
      </c>
      <c r="N25" s="57"/>
      <c r="O25" s="57"/>
    </row>
    <row r="26" spans="1:15" ht="19.5" customHeight="1">
      <c r="A26" s="39" t="s">
        <v>132</v>
      </c>
      <c r="B26" s="14"/>
      <c r="C26" s="14"/>
      <c r="D26" s="14"/>
      <c r="G26" s="59">
        <v>0</v>
      </c>
      <c r="H26" s="58"/>
      <c r="I26" s="59">
        <v>0</v>
      </c>
      <c r="J26" s="58"/>
      <c r="K26" s="59">
        <v>0</v>
      </c>
      <c r="L26" s="58"/>
      <c r="M26" s="59">
        <v>0</v>
      </c>
      <c r="N26" s="58"/>
      <c r="O26" s="57"/>
    </row>
    <row r="27" spans="1:15" ht="19.5" customHeight="1" thickBot="1">
      <c r="A27" s="10" t="s">
        <v>135</v>
      </c>
      <c r="B27" s="14"/>
      <c r="C27" s="14"/>
      <c r="D27" s="14"/>
      <c r="E27" s="119"/>
      <c r="F27" s="14"/>
      <c r="G27" s="54">
        <f>G25+G26</f>
        <v>460199</v>
      </c>
      <c r="H27" s="57"/>
      <c r="I27" s="54">
        <f>I25+I26</f>
        <v>83729</v>
      </c>
      <c r="J27" s="57"/>
      <c r="K27" s="54">
        <f>K25+K26</f>
        <v>86137</v>
      </c>
      <c r="L27" s="57"/>
      <c r="M27" s="54">
        <f>M25+M26</f>
        <v>40083</v>
      </c>
      <c r="N27" s="57"/>
      <c r="O27" s="57"/>
    </row>
    <row r="28" spans="1:15" ht="19.5" customHeight="1" thickTop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0"/>
      <c r="O28" s="10"/>
    </row>
    <row r="29" spans="1:15" ht="19.5" customHeight="1">
      <c r="A29" s="10" t="s">
        <v>133</v>
      </c>
      <c r="B29" s="14"/>
      <c r="C29" s="14"/>
      <c r="D29" s="14"/>
      <c r="G29" s="57"/>
      <c r="H29" s="53"/>
      <c r="I29" s="57"/>
      <c r="J29" s="57"/>
      <c r="K29" s="57"/>
      <c r="L29" s="53"/>
      <c r="M29" s="57"/>
      <c r="N29" s="57"/>
      <c r="O29" s="57"/>
    </row>
    <row r="30" spans="1:15" ht="19.5" customHeight="1">
      <c r="A30" s="51" t="s">
        <v>172</v>
      </c>
      <c r="B30" s="14"/>
      <c r="C30" s="14"/>
      <c r="D30" s="14"/>
      <c r="G30" s="142">
        <v>459958</v>
      </c>
      <c r="H30" s="45"/>
      <c r="I30" s="142">
        <v>83253</v>
      </c>
      <c r="J30" s="45"/>
      <c r="K30" s="142">
        <v>86137</v>
      </c>
      <c r="L30" s="175"/>
      <c r="M30" s="142">
        <v>40083</v>
      </c>
      <c r="N30" s="57"/>
      <c r="O30" s="57"/>
    </row>
    <row r="31" spans="1:15" ht="19.5" customHeight="1">
      <c r="A31" s="78" t="s">
        <v>81</v>
      </c>
      <c r="B31" s="14"/>
      <c r="C31" s="14"/>
      <c r="D31" s="14"/>
      <c r="G31" s="143">
        <v>241</v>
      </c>
      <c r="H31" s="45"/>
      <c r="I31" s="143">
        <v>476</v>
      </c>
      <c r="J31" s="45"/>
      <c r="K31" s="143">
        <v>0</v>
      </c>
      <c r="L31" s="175"/>
      <c r="M31" s="144">
        <v>0</v>
      </c>
      <c r="N31" s="57"/>
      <c r="O31" s="57"/>
    </row>
    <row r="32" spans="1:15" ht="19.5" customHeight="1" thickBot="1">
      <c r="A32" s="14" t="s">
        <v>123</v>
      </c>
      <c r="B32" s="14"/>
      <c r="C32" s="14"/>
      <c r="D32" s="14"/>
      <c r="G32" s="75">
        <f>G25</f>
        <v>460199</v>
      </c>
      <c r="H32" s="53"/>
      <c r="I32" s="75">
        <f>I25</f>
        <v>83729</v>
      </c>
      <c r="J32" s="57"/>
      <c r="K32" s="75">
        <f>K25</f>
        <v>86137</v>
      </c>
      <c r="L32" s="53"/>
      <c r="M32" s="75">
        <f>M25</f>
        <v>40083</v>
      </c>
      <c r="N32" s="57"/>
      <c r="O32" s="57"/>
    </row>
    <row r="33" spans="1:15" ht="19.5" customHeight="1" thickTop="1">
      <c r="A33" s="78"/>
      <c r="B33" s="14"/>
      <c r="C33" s="14"/>
      <c r="D33" s="14"/>
      <c r="G33" s="57"/>
      <c r="H33" s="53"/>
      <c r="I33" s="57"/>
      <c r="J33" s="57"/>
      <c r="K33" s="57"/>
      <c r="L33" s="53"/>
      <c r="M33" s="57"/>
      <c r="N33" s="57"/>
      <c r="O33" s="57"/>
    </row>
    <row r="34" ht="19.5" customHeight="1">
      <c r="A34" s="10" t="s">
        <v>173</v>
      </c>
    </row>
    <row r="35" spans="1:15" ht="19.5" customHeight="1">
      <c r="A35" s="51" t="s">
        <v>172</v>
      </c>
      <c r="B35" s="14"/>
      <c r="C35" s="14"/>
      <c r="D35" s="14"/>
      <c r="G35" s="113">
        <v>459958</v>
      </c>
      <c r="H35" s="113"/>
      <c r="I35" s="112">
        <v>83253</v>
      </c>
      <c r="J35" s="112"/>
      <c r="K35" s="112">
        <v>86137</v>
      </c>
      <c r="L35" s="112"/>
      <c r="M35" s="112">
        <v>40083</v>
      </c>
      <c r="O35" s="57"/>
    </row>
    <row r="36" spans="1:15" ht="19.5" customHeight="1">
      <c r="A36" s="78" t="s">
        <v>81</v>
      </c>
      <c r="B36" s="14"/>
      <c r="C36" s="14"/>
      <c r="D36" s="14"/>
      <c r="G36" s="117">
        <v>241</v>
      </c>
      <c r="H36" s="113"/>
      <c r="I36" s="111">
        <v>476</v>
      </c>
      <c r="J36" s="112"/>
      <c r="K36" s="111">
        <v>0</v>
      </c>
      <c r="L36" s="112"/>
      <c r="M36" s="111">
        <v>0</v>
      </c>
      <c r="O36" s="57"/>
    </row>
    <row r="37" spans="1:15" ht="19.5" customHeight="1" thickBot="1">
      <c r="A37" s="10" t="s">
        <v>135</v>
      </c>
      <c r="B37" s="14"/>
      <c r="C37" s="14"/>
      <c r="D37" s="14"/>
      <c r="G37" s="75">
        <f>G27</f>
        <v>460199</v>
      </c>
      <c r="H37" s="53"/>
      <c r="I37" s="75">
        <f>I27</f>
        <v>83729</v>
      </c>
      <c r="J37" s="57"/>
      <c r="K37" s="75">
        <f>SUM(K35:K36)</f>
        <v>86137</v>
      </c>
      <c r="L37" s="53"/>
      <c r="M37" s="75">
        <f>M27</f>
        <v>40083</v>
      </c>
      <c r="N37" s="56"/>
      <c r="O37" s="58"/>
    </row>
    <row r="38" spans="1:15" ht="19.5" customHeight="1" thickTop="1">
      <c r="A38" s="78"/>
      <c r="B38" s="14"/>
      <c r="C38" s="14"/>
      <c r="D38" s="14"/>
      <c r="G38" s="57"/>
      <c r="H38" s="57"/>
      <c r="I38" s="57"/>
      <c r="J38" s="57"/>
      <c r="K38" s="57"/>
      <c r="L38" s="57"/>
      <c r="M38" s="57"/>
      <c r="N38" s="56"/>
      <c r="O38" s="58"/>
    </row>
    <row r="39" spans="1:15" ht="19.5" customHeight="1">
      <c r="A39" s="10" t="s">
        <v>125</v>
      </c>
      <c r="B39" s="14"/>
      <c r="C39" s="14"/>
      <c r="D39" s="14"/>
      <c r="G39" s="57"/>
      <c r="H39" s="57"/>
      <c r="I39" s="57"/>
      <c r="J39" s="57"/>
      <c r="K39" s="57"/>
      <c r="L39" s="57"/>
      <c r="M39" s="57"/>
      <c r="N39" s="56"/>
      <c r="O39" s="58"/>
    </row>
    <row r="40" spans="1:15" ht="19.5" customHeight="1" thickBot="1">
      <c r="A40" s="39" t="s">
        <v>124</v>
      </c>
      <c r="B40" s="14"/>
      <c r="C40" s="14"/>
      <c r="D40" s="14"/>
      <c r="E40" s="21">
        <v>23</v>
      </c>
      <c r="F40" s="41"/>
      <c r="G40" s="131">
        <v>0.124</v>
      </c>
      <c r="H40" s="114"/>
      <c r="I40" s="115">
        <v>0.023</v>
      </c>
      <c r="J40" s="116"/>
      <c r="K40" s="131">
        <v>0.024</v>
      </c>
      <c r="L40" s="114"/>
      <c r="M40" s="115">
        <v>0.011</v>
      </c>
      <c r="N40" s="60"/>
      <c r="O40" s="57"/>
    </row>
    <row r="41" ht="15.75" thickTop="1"/>
  </sheetData>
  <sheetProtection password="F7ED" sheet="1"/>
  <mergeCells count="9">
    <mergeCell ref="A28:M28"/>
    <mergeCell ref="G8:M8"/>
    <mergeCell ref="G5:I5"/>
    <mergeCell ref="A1:M1"/>
    <mergeCell ref="A2:M2"/>
    <mergeCell ref="G6:I6"/>
    <mergeCell ref="K6:M6"/>
    <mergeCell ref="A3:M3"/>
    <mergeCell ref="K5:M5"/>
  </mergeCells>
  <printOptions/>
  <pageMargins left="0.7086614173228347" right="0.2362204724409449" top="0.7480314960629921" bottom="0.7480314960629921" header="0.31496062992125984" footer="0.31496062992125984"/>
  <pageSetup firstPageNumber="6" useFirstPageNumber="1" horizontalDpi="600" verticalDpi="600" orientation="portrait" paperSize="9" scale="90" r:id="rId1"/>
  <headerFooter alignWithMargins="0">
    <oddFooter>&amp;L The accompanying notes are an integral part of these financial statements.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view="pageBreakPreview" zoomScale="90" zoomScaleSheetLayoutView="90" workbookViewId="0" topLeftCell="A1">
      <selection activeCell="G8" sqref="G8"/>
    </sheetView>
  </sheetViews>
  <sheetFormatPr defaultColWidth="9.140625" defaultRowHeight="19.5" customHeight="1"/>
  <cols>
    <col min="1" max="2" width="2.421875" style="5" customWidth="1"/>
    <col min="3" max="3" width="24.421875" style="5" customWidth="1"/>
    <col min="4" max="4" width="2.140625" style="5" customWidth="1"/>
    <col min="5" max="5" width="7.00390625" style="5" customWidth="1"/>
    <col min="6" max="6" width="2.140625" style="5" customWidth="1"/>
    <col min="7" max="7" width="14.7109375" style="5" customWidth="1"/>
    <col min="8" max="8" width="1.7109375" style="5" customWidth="1"/>
    <col min="9" max="9" width="13.28125" style="5" customWidth="1"/>
    <col min="10" max="10" width="1.7109375" style="5" customWidth="1"/>
    <col min="11" max="11" width="14.140625" style="5" customWidth="1"/>
    <col min="12" max="12" width="1.7109375" style="5" customWidth="1"/>
    <col min="13" max="13" width="13.8515625" style="5" customWidth="1"/>
    <col min="14" max="14" width="1.7109375" style="5" customWidth="1"/>
    <col min="15" max="15" width="23.00390625" style="5" customWidth="1"/>
    <col min="16" max="16" width="1.7109375" style="4" customWidth="1"/>
    <col min="17" max="17" width="15.8515625" style="5" customWidth="1"/>
    <col min="18" max="18" width="1.7109375" style="4" customWidth="1"/>
    <col min="19" max="19" width="13.28125" style="5" customWidth="1"/>
    <col min="20" max="20" width="1.7109375" style="4" customWidth="1"/>
    <col min="21" max="21" width="14.421875" style="5" customWidth="1"/>
    <col min="22" max="16384" width="9.140625" style="5" customWidth="1"/>
  </cols>
  <sheetData>
    <row r="1" spans="1:20" s="10" customFormat="1" ht="19.5" customHeight="1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33"/>
      <c r="T1" s="133"/>
    </row>
    <row r="2" spans="1:20" s="10" customFormat="1" ht="19.5" customHeight="1">
      <c r="A2" s="207" t="s">
        <v>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33"/>
      <c r="T2" s="133"/>
    </row>
    <row r="3" spans="1:20" s="10" customFormat="1" ht="19.5" customHeight="1">
      <c r="A3" s="207" t="s">
        <v>109</v>
      </c>
      <c r="B3" s="207"/>
      <c r="C3" s="207"/>
      <c r="D3" s="207"/>
      <c r="E3" s="207"/>
      <c r="F3" s="207"/>
      <c r="G3" s="207"/>
      <c r="H3" s="207"/>
      <c r="I3" s="207"/>
      <c r="P3" s="133"/>
      <c r="R3" s="133"/>
      <c r="T3" s="133"/>
    </row>
    <row r="4" spans="16:20" s="10" customFormat="1" ht="19.5" customHeight="1">
      <c r="P4" s="133"/>
      <c r="R4" s="133"/>
      <c r="T4" s="133"/>
    </row>
    <row r="5" spans="1:21" ht="19.5" customHeight="1">
      <c r="A5" s="83"/>
      <c r="B5" s="83"/>
      <c r="C5" s="84"/>
      <c r="D5" s="45"/>
      <c r="E5" s="85"/>
      <c r="F5" s="85"/>
      <c r="G5" s="211" t="s">
        <v>45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1:21" ht="19.5" customHeight="1">
      <c r="A6" s="83"/>
      <c r="B6" s="83"/>
      <c r="C6" s="84"/>
      <c r="D6" s="45"/>
      <c r="E6" s="85"/>
      <c r="F6" s="85"/>
      <c r="G6" s="86"/>
      <c r="H6" s="86"/>
      <c r="I6" s="85"/>
      <c r="J6" s="86"/>
      <c r="K6" s="86"/>
      <c r="L6" s="86"/>
      <c r="M6" s="86"/>
      <c r="N6" s="86"/>
      <c r="O6" s="85" t="s">
        <v>73</v>
      </c>
      <c r="P6" s="86"/>
      <c r="Q6" s="86"/>
      <c r="R6" s="86"/>
      <c r="S6" s="85"/>
      <c r="T6" s="86"/>
      <c r="U6" s="86"/>
    </row>
    <row r="7" spans="1:20" s="11" customFormat="1" ht="19.5" customHeight="1">
      <c r="A7" s="84"/>
      <c r="B7" s="84"/>
      <c r="C7" s="84"/>
      <c r="D7" s="85"/>
      <c r="E7" s="84"/>
      <c r="F7" s="84"/>
      <c r="G7" s="84" t="s">
        <v>9</v>
      </c>
      <c r="H7" s="84"/>
      <c r="I7" s="87"/>
      <c r="J7" s="84"/>
      <c r="K7" s="210" t="s">
        <v>48</v>
      </c>
      <c r="L7" s="210"/>
      <c r="M7" s="210"/>
      <c r="N7" s="88"/>
      <c r="O7" s="89" t="s">
        <v>72</v>
      </c>
      <c r="P7" s="85"/>
      <c r="Q7" s="84"/>
      <c r="R7" s="85"/>
      <c r="S7" s="87"/>
      <c r="T7" s="85"/>
    </row>
    <row r="8" spans="1:21" s="11" customFormat="1" ht="19.5" customHeight="1">
      <c r="A8" s="84"/>
      <c r="B8" s="84"/>
      <c r="C8" s="84"/>
      <c r="D8" s="85"/>
      <c r="E8" s="84"/>
      <c r="F8" s="84"/>
      <c r="G8" s="85" t="s">
        <v>59</v>
      </c>
      <c r="H8" s="85"/>
      <c r="I8" s="84" t="s">
        <v>56</v>
      </c>
      <c r="J8" s="85"/>
      <c r="K8" s="76" t="s">
        <v>68</v>
      </c>
      <c r="L8" s="85"/>
      <c r="N8" s="85"/>
      <c r="O8" s="90" t="s">
        <v>139</v>
      </c>
      <c r="P8" s="85"/>
      <c r="Q8" s="90" t="s">
        <v>63</v>
      </c>
      <c r="R8" s="85"/>
      <c r="S8" s="90" t="s">
        <v>82</v>
      </c>
      <c r="T8" s="85"/>
      <c r="U8" s="84" t="s">
        <v>2</v>
      </c>
    </row>
    <row r="9" spans="1:22" s="11" customFormat="1" ht="19.5" customHeight="1">
      <c r="A9" s="84"/>
      <c r="B9" s="84"/>
      <c r="C9" s="84"/>
      <c r="D9" s="84"/>
      <c r="E9" s="18" t="s">
        <v>23</v>
      </c>
      <c r="F9" s="84"/>
      <c r="G9" s="85" t="s">
        <v>7</v>
      </c>
      <c r="H9" s="85"/>
      <c r="I9" s="84" t="s">
        <v>57</v>
      </c>
      <c r="J9" s="85"/>
      <c r="K9" s="77" t="s">
        <v>69</v>
      </c>
      <c r="L9" s="85"/>
      <c r="M9" s="84" t="s">
        <v>12</v>
      </c>
      <c r="N9" s="85"/>
      <c r="O9" s="87" t="s">
        <v>140</v>
      </c>
      <c r="P9" s="85"/>
      <c r="Q9" s="90" t="s">
        <v>83</v>
      </c>
      <c r="R9" s="85"/>
      <c r="S9" s="90" t="s">
        <v>84</v>
      </c>
      <c r="T9" s="85"/>
      <c r="U9" s="84" t="s">
        <v>46</v>
      </c>
      <c r="V9" s="84"/>
    </row>
    <row r="10" spans="1:21" s="11" customFormat="1" ht="19.5" customHeight="1">
      <c r="A10" s="84"/>
      <c r="B10" s="84"/>
      <c r="C10" s="84"/>
      <c r="D10" s="84"/>
      <c r="E10" s="18"/>
      <c r="F10" s="84"/>
      <c r="G10" s="85"/>
      <c r="H10" s="85"/>
      <c r="I10" s="84"/>
      <c r="J10" s="85"/>
      <c r="K10" s="87"/>
      <c r="L10" s="85"/>
      <c r="M10" s="84"/>
      <c r="N10" s="85"/>
      <c r="O10" s="87" t="s">
        <v>141</v>
      </c>
      <c r="P10" s="85"/>
      <c r="Q10" s="90" t="s">
        <v>85</v>
      </c>
      <c r="R10" s="85"/>
      <c r="S10" s="90"/>
      <c r="T10" s="85"/>
      <c r="U10" s="84"/>
    </row>
    <row r="11" spans="1:21" s="11" customFormat="1" ht="19.5" customHeight="1">
      <c r="A11" s="84"/>
      <c r="B11" s="84"/>
      <c r="C11" s="84"/>
      <c r="D11" s="84"/>
      <c r="E11" s="18"/>
      <c r="F11" s="84"/>
      <c r="G11" s="85"/>
      <c r="H11" s="85"/>
      <c r="I11" s="84"/>
      <c r="J11" s="85"/>
      <c r="K11" s="87"/>
      <c r="L11" s="85"/>
      <c r="M11" s="84"/>
      <c r="N11" s="85"/>
      <c r="O11" s="87" t="s">
        <v>142</v>
      </c>
      <c r="P11" s="85"/>
      <c r="Q11" s="90" t="s">
        <v>86</v>
      </c>
      <c r="R11" s="85"/>
      <c r="S11" s="90"/>
      <c r="T11" s="85"/>
      <c r="U11" s="84"/>
    </row>
    <row r="12" spans="1:21" s="11" customFormat="1" ht="19.5" customHeight="1">
      <c r="A12" s="84"/>
      <c r="B12" s="84"/>
      <c r="C12" s="84"/>
      <c r="D12" s="84"/>
      <c r="E12" s="18"/>
      <c r="F12" s="84"/>
      <c r="G12" s="209" t="s">
        <v>26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</row>
    <row r="13" spans="1:21" ht="19.5" customHeight="1">
      <c r="A13" s="14" t="s">
        <v>126</v>
      </c>
      <c r="B13" s="40"/>
      <c r="C13" s="40"/>
      <c r="D13" s="91"/>
      <c r="E13" s="91"/>
      <c r="F13" s="91"/>
      <c r="G13" s="94">
        <v>317000</v>
      </c>
      <c r="H13" s="95"/>
      <c r="I13" s="94">
        <v>746100</v>
      </c>
      <c r="J13" s="95"/>
      <c r="K13" s="94">
        <v>17700</v>
      </c>
      <c r="L13" s="95"/>
      <c r="M13" s="94">
        <v>105721</v>
      </c>
      <c r="N13" s="95"/>
      <c r="O13" s="94">
        <v>-46945</v>
      </c>
      <c r="P13" s="132"/>
      <c r="Q13" s="94">
        <f>SUM(G13:O13)</f>
        <v>1139576</v>
      </c>
      <c r="R13" s="132"/>
      <c r="S13" s="94">
        <v>2246</v>
      </c>
      <c r="T13" s="132"/>
      <c r="U13" s="94">
        <f>SUM(Q13:S13)</f>
        <v>1141822</v>
      </c>
    </row>
    <row r="14" spans="1:21" ht="19.5" customHeight="1">
      <c r="A14" s="39" t="s">
        <v>79</v>
      </c>
      <c r="B14" s="40"/>
      <c r="C14" s="40"/>
      <c r="D14" s="91"/>
      <c r="E14" s="91"/>
      <c r="F14" s="91"/>
      <c r="G14" s="96">
        <v>0</v>
      </c>
      <c r="H14" s="140"/>
      <c r="I14" s="96">
        <v>0</v>
      </c>
      <c r="J14" s="140"/>
      <c r="K14" s="96">
        <v>0</v>
      </c>
      <c r="L14" s="140"/>
      <c r="M14" s="96">
        <v>0</v>
      </c>
      <c r="N14" s="140"/>
      <c r="O14" s="96">
        <v>0</v>
      </c>
      <c r="P14" s="141"/>
      <c r="Q14" s="96">
        <f>SUM(G14:O14)</f>
        <v>0</v>
      </c>
      <c r="R14" s="141"/>
      <c r="S14" s="96">
        <v>6280</v>
      </c>
      <c r="T14" s="141"/>
      <c r="U14" s="96">
        <f>SUM(Q14:S14)</f>
        <v>6280</v>
      </c>
    </row>
    <row r="15" spans="1:21" ht="19.5" customHeight="1">
      <c r="A15" s="39" t="s">
        <v>187</v>
      </c>
      <c r="B15" s="40"/>
      <c r="C15" s="40"/>
      <c r="D15" s="91"/>
      <c r="E15" s="92">
        <v>19</v>
      </c>
      <c r="F15" s="91"/>
      <c r="G15" s="96">
        <v>56000</v>
      </c>
      <c r="H15" s="140"/>
      <c r="I15" s="96">
        <v>2934516</v>
      </c>
      <c r="J15" s="140"/>
      <c r="K15" s="96">
        <v>0</v>
      </c>
      <c r="L15" s="140"/>
      <c r="M15" s="96">
        <v>0</v>
      </c>
      <c r="N15" s="140"/>
      <c r="O15" s="96">
        <v>0</v>
      </c>
      <c r="P15" s="141"/>
      <c r="Q15" s="96">
        <f>SUM(G15:O15)</f>
        <v>2990516</v>
      </c>
      <c r="R15" s="141"/>
      <c r="S15" s="96">
        <v>0</v>
      </c>
      <c r="T15" s="141"/>
      <c r="U15" s="96">
        <f>SUM(Q15:S15)</f>
        <v>2990516</v>
      </c>
    </row>
    <row r="16" spans="1:21" ht="19.5" customHeight="1">
      <c r="A16" s="39" t="s">
        <v>130</v>
      </c>
      <c r="C16" s="40"/>
      <c r="D16" s="91"/>
      <c r="E16" s="92"/>
      <c r="F16" s="91"/>
      <c r="G16" s="96"/>
      <c r="H16" s="140"/>
      <c r="I16" s="96"/>
      <c r="J16" s="140"/>
      <c r="K16" s="96"/>
      <c r="L16" s="140"/>
      <c r="M16" s="96"/>
      <c r="N16" s="140"/>
      <c r="O16" s="96"/>
      <c r="P16" s="141"/>
      <c r="Q16" s="96"/>
      <c r="R16" s="141"/>
      <c r="S16" s="96"/>
      <c r="T16" s="141"/>
      <c r="U16" s="96"/>
    </row>
    <row r="17" spans="1:21" ht="19.5" customHeight="1">
      <c r="A17" s="39" t="s">
        <v>112</v>
      </c>
      <c r="C17" s="40"/>
      <c r="D17" s="91"/>
      <c r="E17" s="92"/>
      <c r="F17" s="91"/>
      <c r="G17" s="96">
        <v>0</v>
      </c>
      <c r="H17" s="140"/>
      <c r="I17" s="96">
        <v>0</v>
      </c>
      <c r="J17" s="140"/>
      <c r="K17" s="96">
        <v>0</v>
      </c>
      <c r="L17" s="140"/>
      <c r="M17" s="96">
        <v>83253</v>
      </c>
      <c r="N17" s="140"/>
      <c r="O17" s="96">
        <v>0</v>
      </c>
      <c r="P17" s="141"/>
      <c r="Q17" s="96">
        <f>SUM(G17:O17)</f>
        <v>83253</v>
      </c>
      <c r="R17" s="141"/>
      <c r="S17" s="96">
        <v>476</v>
      </c>
      <c r="T17" s="141"/>
      <c r="U17" s="96">
        <f>SUM(Q17:S17)</f>
        <v>83729</v>
      </c>
    </row>
    <row r="18" spans="1:21" ht="19.5" customHeight="1" thickBot="1">
      <c r="A18" s="14" t="s">
        <v>127</v>
      </c>
      <c r="B18" s="40"/>
      <c r="C18" s="40"/>
      <c r="D18" s="91"/>
      <c r="E18" s="91"/>
      <c r="F18" s="91"/>
      <c r="G18" s="97">
        <f aca="true" t="shared" si="0" ref="G18:T18">SUM(G13:G17)</f>
        <v>373000</v>
      </c>
      <c r="H18" s="94">
        <f t="shared" si="0"/>
        <v>0</v>
      </c>
      <c r="I18" s="97">
        <f t="shared" si="0"/>
        <v>3680616</v>
      </c>
      <c r="J18" s="94">
        <f t="shared" si="0"/>
        <v>0</v>
      </c>
      <c r="K18" s="97">
        <f t="shared" si="0"/>
        <v>17700</v>
      </c>
      <c r="L18" s="94">
        <f t="shared" si="0"/>
        <v>0</v>
      </c>
      <c r="M18" s="97">
        <f t="shared" si="0"/>
        <v>188974</v>
      </c>
      <c r="N18" s="94">
        <f t="shared" si="0"/>
        <v>0</v>
      </c>
      <c r="O18" s="97">
        <f t="shared" si="0"/>
        <v>-46945</v>
      </c>
      <c r="P18" s="94">
        <f t="shared" si="0"/>
        <v>0</v>
      </c>
      <c r="Q18" s="97">
        <f t="shared" si="0"/>
        <v>4213345</v>
      </c>
      <c r="R18" s="94">
        <f t="shared" si="0"/>
        <v>0</v>
      </c>
      <c r="S18" s="97">
        <f t="shared" si="0"/>
        <v>9002</v>
      </c>
      <c r="T18" s="94">
        <f t="shared" si="0"/>
        <v>0</v>
      </c>
      <c r="U18" s="97">
        <f>SUM(U13:U17)</f>
        <v>4222347</v>
      </c>
    </row>
    <row r="19" spans="1:21" ht="19.5" customHeight="1" thickTop="1">
      <c r="A19" s="14"/>
      <c r="B19" s="40"/>
      <c r="C19" s="40"/>
      <c r="D19" s="91"/>
      <c r="E19" s="91"/>
      <c r="F19" s="91"/>
      <c r="G19" s="94"/>
      <c r="H19" s="132"/>
      <c r="I19" s="94"/>
      <c r="J19" s="132"/>
      <c r="K19" s="94"/>
      <c r="L19" s="132"/>
      <c r="M19" s="94"/>
      <c r="N19" s="132"/>
      <c r="O19" s="94"/>
      <c r="P19" s="132"/>
      <c r="Q19" s="94"/>
      <c r="R19" s="132"/>
      <c r="S19" s="94"/>
      <c r="T19" s="132"/>
      <c r="U19" s="94"/>
    </row>
    <row r="20" spans="1:21" ht="19.5" customHeight="1">
      <c r="A20" s="14" t="s">
        <v>128</v>
      </c>
      <c r="B20" s="40"/>
      <c r="C20" s="40"/>
      <c r="D20" s="91"/>
      <c r="E20" s="91"/>
      <c r="F20" s="91"/>
      <c r="G20" s="94">
        <v>373000</v>
      </c>
      <c r="H20" s="94">
        <f aca="true" t="shared" si="1" ref="H20:T20">H18</f>
        <v>0</v>
      </c>
      <c r="I20" s="94">
        <v>3680616</v>
      </c>
      <c r="J20" s="94">
        <f t="shared" si="1"/>
        <v>0</v>
      </c>
      <c r="K20" s="94">
        <v>17700</v>
      </c>
      <c r="L20" s="94">
        <f t="shared" si="1"/>
        <v>0</v>
      </c>
      <c r="M20" s="94">
        <v>335174</v>
      </c>
      <c r="N20" s="94">
        <f t="shared" si="1"/>
        <v>0</v>
      </c>
      <c r="O20" s="94">
        <v>-46945</v>
      </c>
      <c r="P20" s="94">
        <f t="shared" si="1"/>
        <v>0</v>
      </c>
      <c r="Q20" s="94">
        <v>4359545</v>
      </c>
      <c r="R20" s="94">
        <f t="shared" si="1"/>
        <v>0</v>
      </c>
      <c r="S20" s="94">
        <v>2964</v>
      </c>
      <c r="T20" s="94">
        <f t="shared" si="1"/>
        <v>0</v>
      </c>
      <c r="U20" s="94">
        <v>4362509</v>
      </c>
    </row>
    <row r="21" spans="1:21" ht="19.5" customHeight="1">
      <c r="A21" s="39" t="s">
        <v>79</v>
      </c>
      <c r="B21" s="40"/>
      <c r="C21" s="40"/>
      <c r="D21" s="91"/>
      <c r="E21" s="176"/>
      <c r="F21" s="177"/>
      <c r="G21" s="178">
        <v>0</v>
      </c>
      <c r="H21" s="179"/>
      <c r="I21" s="178">
        <v>0</v>
      </c>
      <c r="J21" s="178"/>
      <c r="K21" s="178">
        <v>0</v>
      </c>
      <c r="L21" s="180"/>
      <c r="M21" s="178">
        <v>0</v>
      </c>
      <c r="N21" s="178"/>
      <c r="O21" s="178">
        <v>0</v>
      </c>
      <c r="P21" s="178"/>
      <c r="Q21" s="178">
        <f>SUM(G21:P21)</f>
        <v>0</v>
      </c>
      <c r="R21" s="178"/>
      <c r="S21" s="178">
        <v>1</v>
      </c>
      <c r="T21" s="178"/>
      <c r="U21" s="181">
        <f>SUM(Q21:S21)</f>
        <v>1</v>
      </c>
    </row>
    <row r="22" spans="1:22" ht="19.5" customHeight="1">
      <c r="A22" s="40" t="s">
        <v>88</v>
      </c>
      <c r="B22" s="40"/>
      <c r="C22" s="40"/>
      <c r="D22" s="91"/>
      <c r="E22" s="182">
        <v>20</v>
      </c>
      <c r="F22" s="177"/>
      <c r="G22" s="178">
        <v>0</v>
      </c>
      <c r="H22" s="179"/>
      <c r="I22" s="178">
        <v>0</v>
      </c>
      <c r="J22" s="178"/>
      <c r="K22" s="178">
        <v>19600</v>
      </c>
      <c r="L22" s="180"/>
      <c r="M22" s="178">
        <f>-K22</f>
        <v>-19600</v>
      </c>
      <c r="N22" s="178"/>
      <c r="O22" s="178">
        <v>0</v>
      </c>
      <c r="P22" s="178"/>
      <c r="Q22" s="178">
        <f>SUM(G22:P22)</f>
        <v>0</v>
      </c>
      <c r="R22" s="178"/>
      <c r="S22" s="178">
        <v>0</v>
      </c>
      <c r="T22" s="178"/>
      <c r="U22" s="181">
        <f>SUM(Q22:S22)</f>
        <v>0</v>
      </c>
      <c r="V22" s="61"/>
    </row>
    <row r="23" spans="1:22" ht="19.5" customHeight="1">
      <c r="A23" s="39" t="s">
        <v>130</v>
      </c>
      <c r="B23" s="40"/>
      <c r="C23" s="40"/>
      <c r="D23" s="91"/>
      <c r="E23" s="40"/>
      <c r="F23" s="91"/>
      <c r="G23" s="96"/>
      <c r="H23" s="140"/>
      <c r="I23" s="96"/>
      <c r="J23" s="140"/>
      <c r="K23" s="96"/>
      <c r="L23" s="140"/>
      <c r="M23" s="96"/>
      <c r="N23" s="140"/>
      <c r="O23" s="96"/>
      <c r="P23" s="141"/>
      <c r="Q23" s="40"/>
      <c r="R23" s="141"/>
      <c r="S23" s="96"/>
      <c r="T23" s="141"/>
      <c r="U23" s="40"/>
      <c r="V23" s="61"/>
    </row>
    <row r="24" spans="1:22" ht="19.5" customHeight="1">
      <c r="A24" s="39" t="s">
        <v>112</v>
      </c>
      <c r="B24" s="40"/>
      <c r="C24" s="40"/>
      <c r="D24" s="91"/>
      <c r="E24" s="183"/>
      <c r="F24" s="177"/>
      <c r="G24" s="184">
        <v>0</v>
      </c>
      <c r="H24" s="179"/>
      <c r="I24" s="184">
        <v>0</v>
      </c>
      <c r="J24" s="185"/>
      <c r="K24" s="179">
        <v>0</v>
      </c>
      <c r="L24" s="185"/>
      <c r="M24" s="185">
        <v>459958</v>
      </c>
      <c r="N24" s="185"/>
      <c r="O24" s="185">
        <v>0</v>
      </c>
      <c r="P24" s="185"/>
      <c r="Q24" s="178">
        <v>459958</v>
      </c>
      <c r="R24" s="181"/>
      <c r="S24" s="181">
        <v>241</v>
      </c>
      <c r="T24" s="181"/>
      <c r="U24" s="178">
        <v>460199</v>
      </c>
      <c r="V24" s="61"/>
    </row>
    <row r="25" spans="1:22" ht="19.5" customHeight="1" thickBot="1">
      <c r="A25" s="14" t="s">
        <v>129</v>
      </c>
      <c r="B25" s="40"/>
      <c r="C25" s="40"/>
      <c r="D25" s="91"/>
      <c r="E25" s="91"/>
      <c r="F25" s="91"/>
      <c r="G25" s="97">
        <f>SUM(G20:G24)</f>
        <v>373000</v>
      </c>
      <c r="H25" s="94">
        <f aca="true" t="shared" si="2" ref="H25:U25">SUM(H20:H24)</f>
        <v>0</v>
      </c>
      <c r="I25" s="97">
        <f t="shared" si="2"/>
        <v>3680616</v>
      </c>
      <c r="J25" s="94">
        <f t="shared" si="2"/>
        <v>0</v>
      </c>
      <c r="K25" s="97">
        <f t="shared" si="2"/>
        <v>37300</v>
      </c>
      <c r="L25" s="94">
        <f t="shared" si="2"/>
        <v>0</v>
      </c>
      <c r="M25" s="97">
        <f t="shared" si="2"/>
        <v>775532</v>
      </c>
      <c r="N25" s="94">
        <f t="shared" si="2"/>
        <v>0</v>
      </c>
      <c r="O25" s="97">
        <f t="shared" si="2"/>
        <v>-46945</v>
      </c>
      <c r="P25" s="94">
        <f t="shared" si="2"/>
        <v>0</v>
      </c>
      <c r="Q25" s="97">
        <f t="shared" si="2"/>
        <v>4819503</v>
      </c>
      <c r="R25" s="94">
        <f t="shared" si="2"/>
        <v>0</v>
      </c>
      <c r="S25" s="97">
        <f t="shared" si="2"/>
        <v>3206</v>
      </c>
      <c r="T25" s="94">
        <f t="shared" si="2"/>
        <v>0</v>
      </c>
      <c r="U25" s="97">
        <f t="shared" si="2"/>
        <v>4822709</v>
      </c>
      <c r="V25" s="66"/>
    </row>
    <row r="26" spans="1:22" ht="19.5" customHeight="1" thickTop="1">
      <c r="A26" s="14"/>
      <c r="B26" s="40"/>
      <c r="C26" s="40"/>
      <c r="D26" s="91"/>
      <c r="E26" s="91"/>
      <c r="F26" s="91"/>
      <c r="G26" s="94"/>
      <c r="H26" s="95"/>
      <c r="I26" s="94"/>
      <c r="J26" s="95"/>
      <c r="K26" s="94"/>
      <c r="L26" s="95"/>
      <c r="M26" s="94"/>
      <c r="N26" s="95"/>
      <c r="O26" s="94"/>
      <c r="P26" s="132"/>
      <c r="Q26" s="94"/>
      <c r="R26" s="132"/>
      <c r="S26" s="94"/>
      <c r="T26" s="132"/>
      <c r="U26" s="94"/>
      <c r="V26" s="66"/>
    </row>
    <row r="27" spans="1:22" ht="19.5" customHeight="1">
      <c r="A27" s="14"/>
      <c r="B27" s="40"/>
      <c r="C27" s="40"/>
      <c r="D27" s="91"/>
      <c r="E27" s="91"/>
      <c r="F27" s="91"/>
      <c r="G27" s="94"/>
      <c r="H27" s="95"/>
      <c r="I27" s="94"/>
      <c r="J27" s="95"/>
      <c r="K27" s="94"/>
      <c r="L27" s="95"/>
      <c r="M27" s="94"/>
      <c r="N27" s="95"/>
      <c r="O27" s="94"/>
      <c r="P27" s="132"/>
      <c r="Q27" s="94"/>
      <c r="R27" s="132"/>
      <c r="S27" s="94"/>
      <c r="T27" s="132"/>
      <c r="U27" s="94"/>
      <c r="V27" s="66"/>
    </row>
    <row r="28" spans="1:22" ht="19.5" customHeight="1">
      <c r="A28" s="14"/>
      <c r="B28" s="40"/>
      <c r="C28" s="40"/>
      <c r="D28" s="91"/>
      <c r="E28" s="91"/>
      <c r="F28" s="91"/>
      <c r="G28" s="94"/>
      <c r="H28" s="95"/>
      <c r="I28" s="94"/>
      <c r="J28" s="95"/>
      <c r="K28" s="94"/>
      <c r="L28" s="95"/>
      <c r="M28" s="94"/>
      <c r="N28" s="95"/>
      <c r="O28" s="94"/>
      <c r="P28" s="132"/>
      <c r="Q28" s="94"/>
      <c r="R28" s="132"/>
      <c r="S28" s="94"/>
      <c r="T28" s="132"/>
      <c r="U28" s="94"/>
      <c r="V28" s="66"/>
    </row>
    <row r="29" spans="1:22" ht="19.5" customHeight="1">
      <c r="A29" s="14"/>
      <c r="B29" s="40"/>
      <c r="C29" s="40"/>
      <c r="D29" s="91"/>
      <c r="E29" s="91"/>
      <c r="F29" s="91"/>
      <c r="G29" s="94"/>
      <c r="H29" s="95"/>
      <c r="I29" s="94"/>
      <c r="J29" s="95"/>
      <c r="K29" s="94"/>
      <c r="L29" s="95"/>
      <c r="M29" s="94"/>
      <c r="N29" s="95"/>
      <c r="O29" s="94"/>
      <c r="P29" s="132"/>
      <c r="Q29" s="94"/>
      <c r="R29" s="132"/>
      <c r="S29" s="94"/>
      <c r="T29" s="132"/>
      <c r="U29" s="94"/>
      <c r="V29" s="66"/>
    </row>
    <row r="30" spans="1:22" ht="19.5" customHeight="1">
      <c r="A30" s="14"/>
      <c r="B30" s="40"/>
      <c r="C30" s="40"/>
      <c r="D30" s="91"/>
      <c r="E30" s="91"/>
      <c r="F30" s="91"/>
      <c r="G30" s="94"/>
      <c r="H30" s="95"/>
      <c r="I30" s="94"/>
      <c r="J30" s="95"/>
      <c r="K30" s="94"/>
      <c r="L30" s="95"/>
      <c r="M30" s="94"/>
      <c r="N30" s="95"/>
      <c r="O30" s="94"/>
      <c r="P30" s="132"/>
      <c r="Q30" s="94"/>
      <c r="R30" s="132"/>
      <c r="S30" s="94"/>
      <c r="T30" s="132"/>
      <c r="U30" s="94"/>
      <c r="V30" s="66"/>
    </row>
    <row r="31" spans="1:22" ht="19.5" customHeight="1">
      <c r="A31" s="14"/>
      <c r="B31" s="40"/>
      <c r="C31" s="40"/>
      <c r="D31" s="91"/>
      <c r="E31" s="91"/>
      <c r="F31" s="91"/>
      <c r="G31" s="94"/>
      <c r="H31" s="95"/>
      <c r="I31" s="94"/>
      <c r="J31" s="95"/>
      <c r="K31" s="94"/>
      <c r="L31" s="95"/>
      <c r="M31" s="94"/>
      <c r="N31" s="95"/>
      <c r="O31" s="94"/>
      <c r="P31" s="132"/>
      <c r="Q31" s="94"/>
      <c r="R31" s="132"/>
      <c r="S31" s="94"/>
      <c r="T31" s="132"/>
      <c r="U31" s="94"/>
      <c r="V31" s="66"/>
    </row>
    <row r="32" spans="1:22" ht="19.5" customHeight="1">
      <c r="A32" s="14"/>
      <c r="B32" s="40"/>
      <c r="C32" s="40"/>
      <c r="D32" s="91"/>
      <c r="E32" s="91"/>
      <c r="F32" s="91"/>
      <c r="G32" s="94"/>
      <c r="H32" s="95"/>
      <c r="I32" s="94"/>
      <c r="J32" s="95"/>
      <c r="K32" s="94"/>
      <c r="L32" s="95"/>
      <c r="M32" s="94"/>
      <c r="N32" s="95"/>
      <c r="O32" s="94"/>
      <c r="P32" s="132"/>
      <c r="Q32" s="94"/>
      <c r="R32" s="132"/>
      <c r="S32" s="94"/>
      <c r="T32" s="132"/>
      <c r="U32" s="94"/>
      <c r="V32" s="66"/>
    </row>
    <row r="33" spans="1:22" ht="19.5" customHeight="1">
      <c r="A33" s="14"/>
      <c r="B33" s="40"/>
      <c r="C33" s="40"/>
      <c r="D33" s="91"/>
      <c r="E33" s="91"/>
      <c r="F33" s="91"/>
      <c r="G33" s="94"/>
      <c r="H33" s="95"/>
      <c r="I33" s="94"/>
      <c r="J33" s="95"/>
      <c r="K33" s="94"/>
      <c r="L33" s="95"/>
      <c r="M33" s="94"/>
      <c r="N33" s="95"/>
      <c r="O33" s="94"/>
      <c r="P33" s="132"/>
      <c r="Q33" s="94"/>
      <c r="R33" s="132"/>
      <c r="S33" s="94"/>
      <c r="T33" s="132"/>
      <c r="U33" s="94"/>
      <c r="V33" s="61"/>
    </row>
    <row r="34" spans="1:21" ht="19.5" customHeight="1">
      <c r="A34" s="14"/>
      <c r="B34" s="40"/>
      <c r="C34" s="40"/>
      <c r="D34" s="91"/>
      <c r="E34" s="91"/>
      <c r="F34" s="91"/>
      <c r="G34" s="94"/>
      <c r="H34" s="95"/>
      <c r="I34" s="94"/>
      <c r="J34" s="95"/>
      <c r="K34" s="94"/>
      <c r="L34" s="95"/>
      <c r="M34" s="94"/>
      <c r="N34" s="95"/>
      <c r="O34" s="94"/>
      <c r="P34" s="132"/>
      <c r="Q34" s="94"/>
      <c r="R34" s="132"/>
      <c r="S34" s="94"/>
      <c r="T34" s="132"/>
      <c r="U34" s="94"/>
    </row>
    <row r="35" spans="1:21" ht="19.5" customHeight="1">
      <c r="A35" s="14"/>
      <c r="B35" s="40"/>
      <c r="C35" s="40"/>
      <c r="D35" s="91"/>
      <c r="E35" s="91"/>
      <c r="F35" s="91"/>
      <c r="G35" s="94"/>
      <c r="H35" s="95"/>
      <c r="I35" s="94"/>
      <c r="J35" s="95"/>
      <c r="K35" s="94"/>
      <c r="L35" s="95"/>
      <c r="M35" s="94"/>
      <c r="N35" s="95"/>
      <c r="O35" s="94"/>
      <c r="P35" s="132"/>
      <c r="Q35" s="94"/>
      <c r="R35" s="132"/>
      <c r="S35" s="94"/>
      <c r="T35" s="132"/>
      <c r="U35" s="94"/>
    </row>
    <row r="36" spans="1:21" ht="19.5" customHeight="1">
      <c r="A36" s="14"/>
      <c r="B36" s="40"/>
      <c r="C36" s="40"/>
      <c r="D36" s="91"/>
      <c r="E36" s="91"/>
      <c r="F36" s="91"/>
      <c r="G36" s="94"/>
      <c r="H36" s="95"/>
      <c r="I36" s="94"/>
      <c r="J36" s="95"/>
      <c r="K36" s="94"/>
      <c r="L36" s="95"/>
      <c r="M36" s="94"/>
      <c r="N36" s="95"/>
      <c r="O36" s="94"/>
      <c r="P36" s="132"/>
      <c r="Q36" s="94"/>
      <c r="R36" s="132"/>
      <c r="S36" s="94"/>
      <c r="T36" s="132"/>
      <c r="U36" s="94"/>
    </row>
  </sheetData>
  <sheetProtection password="F7ED" sheet="1"/>
  <mergeCells count="6">
    <mergeCell ref="G12:U12"/>
    <mergeCell ref="K7:M7"/>
    <mergeCell ref="A1:Q1"/>
    <mergeCell ref="A2:Q2"/>
    <mergeCell ref="A3:I3"/>
    <mergeCell ref="G5:U5"/>
  </mergeCells>
  <printOptions/>
  <pageMargins left="0.62992125984252" right="0.196850393700787" top="0.47244094488189" bottom="0.511811023622047" header="0.354330708661417" footer="0.511811023622047"/>
  <pageSetup firstPageNumber="7" useFirstPageNumber="1" horizontalDpi="600" verticalDpi="600" orientation="landscape" paperSize="9" scale="79" r:id="rId1"/>
  <headerFooter alignWithMargins="0">
    <oddFooter>&amp;LThe accompanying notes are an integral part of these financial statements.&amp;"Angsana New,Regular"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showGridLines="0" view="pageBreakPreview" zoomScale="110" zoomScaleSheetLayoutView="110" workbookViewId="0" topLeftCell="A1">
      <selection activeCell="C9" sqref="C9"/>
    </sheetView>
  </sheetViews>
  <sheetFormatPr defaultColWidth="9.140625" defaultRowHeight="19.5" customHeight="1"/>
  <cols>
    <col min="1" max="2" width="2.421875" style="2" customWidth="1"/>
    <col min="3" max="3" width="54.00390625" style="2" customWidth="1"/>
    <col min="4" max="4" width="1.7109375" style="2" customWidth="1"/>
    <col min="5" max="5" width="8.00390625" style="134" customWidth="1"/>
    <col min="6" max="6" width="2.28125" style="2" customWidth="1"/>
    <col min="7" max="7" width="12.140625" style="2" customWidth="1"/>
    <col min="8" max="8" width="1.7109375" style="2" customWidth="1"/>
    <col min="9" max="9" width="13.421875" style="2" customWidth="1"/>
    <col min="10" max="10" width="1.7109375" style="2" customWidth="1"/>
    <col min="11" max="11" width="15.57421875" style="2" customWidth="1"/>
    <col min="12" max="12" width="1.7109375" style="2" customWidth="1"/>
    <col min="13" max="13" width="12.57421875" style="2" bestFit="1" customWidth="1"/>
    <col min="14" max="14" width="1.7109375" style="2" customWidth="1"/>
    <col min="15" max="15" width="13.57421875" style="2" customWidth="1"/>
    <col min="16" max="16384" width="9.140625" style="2" customWidth="1"/>
  </cols>
  <sheetData>
    <row r="1" spans="1:15" s="3" customFormat="1" ht="19.5" customHeight="1">
      <c r="A1" s="212" t="str">
        <f>Shareholder_conso!A1</f>
        <v>Energy Absolute Public Company Limited and its Subsidiaries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s="3" customFormat="1" ht="19.5" customHeight="1">
      <c r="A2" s="212" t="str">
        <f>Shareholder_conso!A2</f>
        <v>Stataments of changes in equity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9" s="10" customFormat="1" ht="19.5" customHeight="1">
      <c r="A3" s="207" t="str">
        <f>Shareholder_conso!A3</f>
        <v>For the three-month period ended 31 March 2014 (Unaudited)</v>
      </c>
      <c r="B3" s="207"/>
      <c r="C3" s="207"/>
      <c r="D3" s="207"/>
      <c r="E3" s="207"/>
      <c r="F3" s="207"/>
      <c r="G3" s="207"/>
      <c r="H3" s="207"/>
      <c r="I3" s="207"/>
    </row>
    <row r="4" s="10" customFormat="1" ht="18.75" customHeight="1">
      <c r="E4" s="119"/>
    </row>
    <row r="5" spans="1:15" ht="19.5" customHeight="1">
      <c r="A5" s="62"/>
      <c r="B5" s="62"/>
      <c r="C5" s="49"/>
      <c r="D5" s="63"/>
      <c r="E5" s="24"/>
      <c r="F5" s="50"/>
      <c r="G5" s="213" t="s">
        <v>54</v>
      </c>
      <c r="H5" s="213"/>
      <c r="I5" s="213"/>
      <c r="J5" s="213"/>
      <c r="K5" s="213"/>
      <c r="L5" s="213"/>
      <c r="M5" s="213"/>
      <c r="N5" s="213"/>
      <c r="O5" s="213"/>
    </row>
    <row r="6" spans="1:13" s="1" customFormat="1" ht="19.5" customHeight="1">
      <c r="A6" s="49"/>
      <c r="B6" s="49"/>
      <c r="C6" s="49"/>
      <c r="D6" s="50"/>
      <c r="E6" s="134"/>
      <c r="F6" s="49"/>
      <c r="G6" s="49" t="s">
        <v>9</v>
      </c>
      <c r="H6" s="49"/>
      <c r="I6" s="77"/>
      <c r="J6" s="49"/>
      <c r="K6" s="214" t="s">
        <v>48</v>
      </c>
      <c r="L6" s="214"/>
      <c r="M6" s="214"/>
    </row>
    <row r="7" spans="1:15" s="1" customFormat="1" ht="19.5" customHeight="1">
      <c r="A7" s="49"/>
      <c r="B7" s="49"/>
      <c r="C7" s="49"/>
      <c r="D7" s="50"/>
      <c r="E7" s="134"/>
      <c r="F7" s="49"/>
      <c r="G7" s="50" t="s">
        <v>59</v>
      </c>
      <c r="H7" s="50"/>
      <c r="I7" s="49" t="s">
        <v>56</v>
      </c>
      <c r="J7" s="50"/>
      <c r="K7" s="76" t="s">
        <v>68</v>
      </c>
      <c r="L7" s="50"/>
      <c r="M7" s="49"/>
      <c r="O7" s="49" t="s">
        <v>2</v>
      </c>
    </row>
    <row r="8" spans="1:15" s="1" customFormat="1" ht="19.5" customHeight="1">
      <c r="A8" s="49"/>
      <c r="B8" s="49"/>
      <c r="C8" s="49"/>
      <c r="D8" s="49"/>
      <c r="E8" s="24" t="s">
        <v>23</v>
      </c>
      <c r="F8" s="49"/>
      <c r="G8" s="50" t="s">
        <v>7</v>
      </c>
      <c r="H8" s="50"/>
      <c r="I8" s="49" t="s">
        <v>57</v>
      </c>
      <c r="J8" s="50"/>
      <c r="K8" s="77" t="s">
        <v>69</v>
      </c>
      <c r="L8" s="50"/>
      <c r="M8" s="49" t="s">
        <v>12</v>
      </c>
      <c r="O8" s="49" t="s">
        <v>46</v>
      </c>
    </row>
    <row r="9" spans="1:15" s="1" customFormat="1" ht="19.5" customHeight="1">
      <c r="A9" s="49"/>
      <c r="B9" s="49"/>
      <c r="C9" s="49"/>
      <c r="D9" s="49"/>
      <c r="E9" s="24"/>
      <c r="F9" s="49"/>
      <c r="G9" s="215" t="s">
        <v>26</v>
      </c>
      <c r="H9" s="215"/>
      <c r="I9" s="215"/>
      <c r="J9" s="215"/>
      <c r="K9" s="215"/>
      <c r="L9" s="215"/>
      <c r="M9" s="215"/>
      <c r="N9" s="215"/>
      <c r="O9" s="215"/>
    </row>
    <row r="10" spans="1:15" ht="19.5" customHeight="1">
      <c r="A10" s="14" t="s">
        <v>126</v>
      </c>
      <c r="B10" s="40"/>
      <c r="C10" s="42"/>
      <c r="D10" s="43"/>
      <c r="E10" s="74"/>
      <c r="F10" s="43"/>
      <c r="G10" s="65">
        <v>317000</v>
      </c>
      <c r="H10" s="79"/>
      <c r="I10" s="65">
        <v>746100</v>
      </c>
      <c r="J10" s="79"/>
      <c r="K10" s="65">
        <v>17700</v>
      </c>
      <c r="L10" s="79"/>
      <c r="M10" s="65">
        <v>107869</v>
      </c>
      <c r="N10" s="79"/>
      <c r="O10" s="65">
        <f>SUM(G10:N10)</f>
        <v>1188669</v>
      </c>
    </row>
    <row r="11" spans="1:15" ht="19.5" customHeight="1">
      <c r="A11" s="39" t="s">
        <v>187</v>
      </c>
      <c r="B11" s="40"/>
      <c r="C11" s="42"/>
      <c r="D11" s="43"/>
      <c r="E11" s="74">
        <v>19</v>
      </c>
      <c r="F11" s="43"/>
      <c r="G11" s="61">
        <v>56000</v>
      </c>
      <c r="H11" s="186"/>
      <c r="I11" s="61">
        <v>2934516</v>
      </c>
      <c r="J11" s="186"/>
      <c r="K11" s="61">
        <v>0</v>
      </c>
      <c r="L11" s="186"/>
      <c r="M11" s="61">
        <v>0</v>
      </c>
      <c r="N11" s="186"/>
      <c r="O11" s="61">
        <f>SUM(G11:N11)</f>
        <v>2990516</v>
      </c>
    </row>
    <row r="12" spans="1:15" ht="19.5" customHeight="1">
      <c r="A12" s="39" t="s">
        <v>131</v>
      </c>
      <c r="B12" s="40"/>
      <c r="C12" s="42"/>
      <c r="D12" s="43"/>
      <c r="E12" s="92"/>
      <c r="F12" s="43"/>
      <c r="G12" s="80">
        <v>0</v>
      </c>
      <c r="H12" s="186"/>
      <c r="I12" s="80">
        <v>0</v>
      </c>
      <c r="J12" s="186"/>
      <c r="K12" s="80">
        <v>0</v>
      </c>
      <c r="L12" s="186"/>
      <c r="M12" s="80">
        <v>40083</v>
      </c>
      <c r="N12" s="186"/>
      <c r="O12" s="80">
        <f>SUM(G12:N12)</f>
        <v>40083</v>
      </c>
    </row>
    <row r="13" spans="1:15" ht="19.5" customHeight="1" thickBot="1">
      <c r="A13" s="14" t="s">
        <v>127</v>
      </c>
      <c r="B13" s="42"/>
      <c r="C13" s="42"/>
      <c r="D13" s="43"/>
      <c r="E13" s="74"/>
      <c r="F13" s="43"/>
      <c r="G13" s="67">
        <f>SUM(G10:G12)</f>
        <v>373000</v>
      </c>
      <c r="H13" s="79"/>
      <c r="I13" s="67">
        <f>SUM(I10:I12)</f>
        <v>3680616</v>
      </c>
      <c r="J13" s="79"/>
      <c r="K13" s="67">
        <f>SUM(K10:K12)</f>
        <v>17700</v>
      </c>
      <c r="L13" s="79"/>
      <c r="M13" s="67">
        <f>SUM(M10:M12)</f>
        <v>147952</v>
      </c>
      <c r="N13" s="79"/>
      <c r="O13" s="135">
        <f>SUM(O10:O12)</f>
        <v>4219268</v>
      </c>
    </row>
    <row r="14" spans="1:15" ht="19.5" customHeight="1" thickTop="1">
      <c r="A14" s="14"/>
      <c r="B14" s="42"/>
      <c r="C14" s="42"/>
      <c r="D14" s="43"/>
      <c r="E14" s="74"/>
      <c r="F14" s="43"/>
      <c r="G14" s="65"/>
      <c r="H14" s="79"/>
      <c r="I14" s="65"/>
      <c r="J14" s="79"/>
      <c r="K14" s="65"/>
      <c r="L14" s="79"/>
      <c r="M14" s="65"/>
      <c r="N14" s="79"/>
      <c r="O14" s="65"/>
    </row>
    <row r="15" spans="1:15" s="42" customFormat="1" ht="19.5" customHeight="1">
      <c r="A15" s="14" t="s">
        <v>128</v>
      </c>
      <c r="D15" s="43"/>
      <c r="E15" s="92"/>
      <c r="F15" s="43"/>
      <c r="G15" s="65">
        <v>373000</v>
      </c>
      <c r="H15" s="79"/>
      <c r="I15" s="65">
        <v>3680616</v>
      </c>
      <c r="J15" s="79"/>
      <c r="K15" s="65">
        <v>17700</v>
      </c>
      <c r="L15" s="79"/>
      <c r="M15" s="65">
        <v>273599</v>
      </c>
      <c r="N15" s="79"/>
      <c r="O15" s="65">
        <f>SUM(G15:N15)</f>
        <v>4344915</v>
      </c>
    </row>
    <row r="16" spans="1:15" s="42" customFormat="1" ht="19.5" customHeight="1">
      <c r="A16" s="40" t="s">
        <v>88</v>
      </c>
      <c r="D16" s="43"/>
      <c r="E16" s="18">
        <v>20</v>
      </c>
      <c r="F16" s="160"/>
      <c r="G16" s="160">
        <v>0</v>
      </c>
      <c r="H16" s="45"/>
      <c r="I16" s="160">
        <v>0</v>
      </c>
      <c r="J16" s="187"/>
      <c r="K16" s="159">
        <v>19600</v>
      </c>
      <c r="L16" s="159"/>
      <c r="M16" s="160">
        <v>-19600</v>
      </c>
      <c r="N16" s="187"/>
      <c r="O16" s="188">
        <f>SUM(G16:N16)</f>
        <v>0</v>
      </c>
    </row>
    <row r="17" spans="1:15" ht="19.5" customHeight="1">
      <c r="A17" s="39" t="s">
        <v>131</v>
      </c>
      <c r="B17" s="42"/>
      <c r="C17"/>
      <c r="D17" s="43"/>
      <c r="E17" s="23"/>
      <c r="F17" s="45"/>
      <c r="G17" s="160">
        <v>0</v>
      </c>
      <c r="H17" s="45"/>
      <c r="I17" s="160">
        <v>0</v>
      </c>
      <c r="J17" s="160"/>
      <c r="K17" s="160">
        <v>0</v>
      </c>
      <c r="L17" s="160"/>
      <c r="M17" s="160">
        <v>86137</v>
      </c>
      <c r="N17" s="45"/>
      <c r="O17" s="160">
        <f>SUM(G17:M17)</f>
        <v>86137</v>
      </c>
    </row>
    <row r="18" spans="1:15" ht="19.5" customHeight="1" thickBot="1">
      <c r="A18" s="14" t="s">
        <v>129</v>
      </c>
      <c r="B18" s="42"/>
      <c r="C18" s="42"/>
      <c r="D18" s="43"/>
      <c r="E18" s="74"/>
      <c r="F18" s="43"/>
      <c r="G18" s="67">
        <f>SUM(G15:G17)</f>
        <v>373000</v>
      </c>
      <c r="H18" s="65"/>
      <c r="I18" s="67">
        <f aca="true" t="shared" si="0" ref="I18:O18">SUM(I15:I17)</f>
        <v>3680616</v>
      </c>
      <c r="J18" s="65"/>
      <c r="K18" s="67">
        <f t="shared" si="0"/>
        <v>37300</v>
      </c>
      <c r="L18" s="65"/>
      <c r="M18" s="67">
        <f t="shared" si="0"/>
        <v>340136</v>
      </c>
      <c r="N18" s="65"/>
      <c r="O18" s="67">
        <f t="shared" si="0"/>
        <v>4431052</v>
      </c>
    </row>
    <row r="19" spans="2:15" s="136" customFormat="1" ht="15" customHeight="1" thickTop="1">
      <c r="B19" s="63"/>
      <c r="C19" s="8"/>
      <c r="D19" s="43"/>
      <c r="E19" s="74"/>
      <c r="F19" s="43"/>
      <c r="G19" s="65"/>
      <c r="H19" s="79"/>
      <c r="I19" s="65"/>
      <c r="J19" s="79"/>
      <c r="K19" s="65"/>
      <c r="L19" s="79"/>
      <c r="M19" s="65"/>
      <c r="N19" s="79"/>
      <c r="O19" s="65"/>
    </row>
    <row r="20" spans="1:15" s="136" customFormat="1" ht="19.5" customHeight="1">
      <c r="A20" s="8"/>
      <c r="B20" s="45"/>
      <c r="C20" s="63"/>
      <c r="D20" s="43"/>
      <c r="E20" s="74"/>
      <c r="F20" s="43"/>
      <c r="G20" s="65"/>
      <c r="H20" s="79"/>
      <c r="I20" s="65"/>
      <c r="J20" s="79"/>
      <c r="K20" s="65"/>
      <c r="L20" s="79"/>
      <c r="M20" s="65"/>
      <c r="N20" s="79"/>
      <c r="O20" s="65"/>
    </row>
    <row r="21" spans="1:15" s="136" customFormat="1" ht="19.5" customHeight="1">
      <c r="A21" s="128"/>
      <c r="B21" s="45"/>
      <c r="C21" s="63"/>
      <c r="D21" s="43"/>
      <c r="E21" s="74"/>
      <c r="F21" s="43"/>
      <c r="G21" s="65"/>
      <c r="H21" s="79"/>
      <c r="I21" s="65"/>
      <c r="J21" s="79"/>
      <c r="K21" s="65"/>
      <c r="L21" s="79"/>
      <c r="M21" s="65"/>
      <c r="N21" s="79"/>
      <c r="O21" s="65"/>
    </row>
    <row r="22" spans="1:15" s="136" customFormat="1" ht="19.5" customHeight="1">
      <c r="A22" s="128"/>
      <c r="B22" s="45"/>
      <c r="C22" s="63"/>
      <c r="D22" s="43"/>
      <c r="E22" s="74"/>
      <c r="F22" s="43"/>
      <c r="G22" s="65"/>
      <c r="H22" s="79"/>
      <c r="I22" s="65"/>
      <c r="J22" s="79"/>
      <c r="K22" s="65"/>
      <c r="L22" s="79"/>
      <c r="M22" s="65"/>
      <c r="N22" s="79"/>
      <c r="O22" s="65"/>
    </row>
    <row r="23" spans="1:15" s="136" customFormat="1" ht="19.5" customHeight="1">
      <c r="A23" s="44"/>
      <c r="B23" s="45"/>
      <c r="C23" s="63"/>
      <c r="D23" s="43"/>
      <c r="E23" s="92"/>
      <c r="F23" s="43"/>
      <c r="G23" s="61"/>
      <c r="H23" s="98"/>
      <c r="I23" s="61"/>
      <c r="J23" s="98"/>
      <c r="K23" s="61"/>
      <c r="L23" s="98"/>
      <c r="M23" s="61"/>
      <c r="N23" s="98"/>
      <c r="O23" s="61"/>
    </row>
    <row r="24" spans="1:15" s="136" customFormat="1" ht="19.5" customHeight="1">
      <c r="A24" s="8"/>
      <c r="B24" s="63"/>
      <c r="C24" s="63"/>
      <c r="D24" s="43"/>
      <c r="E24" s="74"/>
      <c r="F24" s="43"/>
      <c r="G24" s="65"/>
      <c r="H24" s="79"/>
      <c r="I24" s="65"/>
      <c r="J24" s="79"/>
      <c r="K24" s="65"/>
      <c r="L24" s="79"/>
      <c r="M24" s="65"/>
      <c r="N24" s="79"/>
      <c r="O24" s="65"/>
    </row>
    <row r="25" spans="1:15" s="63" customFormat="1" ht="19.5" customHeight="1">
      <c r="A25" s="45"/>
      <c r="D25" s="43"/>
      <c r="E25" s="18"/>
      <c r="F25" s="86"/>
      <c r="G25" s="118"/>
      <c r="H25" s="125"/>
      <c r="I25" s="118"/>
      <c r="J25" s="125"/>
      <c r="K25" s="118"/>
      <c r="L25" s="69"/>
      <c r="M25" s="118"/>
      <c r="N25" s="125"/>
      <c r="O25" s="118"/>
    </row>
    <row r="26" spans="1:15" s="63" customFormat="1" ht="19.5" customHeight="1">
      <c r="A26" s="44"/>
      <c r="D26" s="43"/>
      <c r="E26" s="137"/>
      <c r="F26" s="86"/>
      <c r="G26" s="118"/>
      <c r="H26" s="125"/>
      <c r="I26" s="118"/>
      <c r="J26" s="125"/>
      <c r="K26" s="118"/>
      <c r="L26" s="69"/>
      <c r="M26" s="118"/>
      <c r="N26" s="125"/>
      <c r="O26" s="118"/>
    </row>
    <row r="27" spans="1:15" s="63" customFormat="1" ht="19.5" customHeight="1">
      <c r="A27" s="8"/>
      <c r="D27" s="43"/>
      <c r="E27" s="74"/>
      <c r="F27" s="43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9.5" customHeight="1">
      <c r="A28" s="42"/>
      <c r="B28" s="42"/>
      <c r="C28" s="42"/>
      <c r="D28" s="42"/>
      <c r="F28" s="42"/>
      <c r="G28" s="64"/>
      <c r="H28" s="64"/>
      <c r="I28" s="64"/>
      <c r="J28" s="64"/>
      <c r="K28" s="64"/>
      <c r="L28" s="64"/>
      <c r="M28" s="64"/>
      <c r="N28" s="64"/>
      <c r="O28" s="64"/>
    </row>
    <row r="104" spans="7:9" ht="19.5" customHeight="1">
      <c r="G104" s="2">
        <v>17375</v>
      </c>
      <c r="I104" s="2">
        <v>17375</v>
      </c>
    </row>
    <row r="105" spans="7:9" ht="19.5" customHeight="1">
      <c r="G105" s="2">
        <v>28062</v>
      </c>
      <c r="I105" s="2">
        <v>34504</v>
      </c>
    </row>
  </sheetData>
  <sheetProtection password="F7ED" sheet="1"/>
  <mergeCells count="6">
    <mergeCell ref="A1:O1"/>
    <mergeCell ref="A2:O2"/>
    <mergeCell ref="A3:I3"/>
    <mergeCell ref="G5:O5"/>
    <mergeCell ref="K6:M6"/>
    <mergeCell ref="G9:O9"/>
  </mergeCells>
  <printOptions/>
  <pageMargins left="0.748031496062992" right="0.196850393700787" top="0.47244094488189" bottom="0.511811023622047" header="0.354330708661417" footer="0.511811023622047"/>
  <pageSetup firstPageNumber="8" useFirstPageNumber="1" horizontalDpi="600" verticalDpi="600" orientation="landscape" paperSize="9" scale="85" r:id="rId1"/>
  <headerFooter alignWithMargins="0">
    <oddFooter>&amp;LThe accompanying notes are an integral part of these financial statements.&amp;"Angsana New,Regular"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29"/>
  <sheetViews>
    <sheetView showGridLines="0" view="pageBreakPreview" zoomScale="110" zoomScaleSheetLayoutView="110" zoomScalePageLayoutView="0" workbookViewId="0" topLeftCell="A10">
      <selection activeCell="A18" sqref="A18"/>
    </sheetView>
  </sheetViews>
  <sheetFormatPr defaultColWidth="11.00390625" defaultRowHeight="19.5" customHeight="1"/>
  <cols>
    <col min="1" max="1" width="2.421875" style="5" customWidth="1"/>
    <col min="2" max="3" width="2.7109375" style="5" customWidth="1"/>
    <col min="4" max="4" width="30.140625" style="5" customWidth="1"/>
    <col min="5" max="5" width="8.00390625" style="5" customWidth="1"/>
    <col min="6" max="6" width="1.57421875" style="5" customWidth="1"/>
    <col min="7" max="7" width="13.00390625" style="5" customWidth="1"/>
    <col min="8" max="8" width="1.421875" style="5" customWidth="1"/>
    <col min="9" max="9" width="13.00390625" style="15" customWidth="1"/>
    <col min="10" max="10" width="1.57421875" style="15" customWidth="1"/>
    <col min="11" max="11" width="13.57421875" style="15" customWidth="1"/>
    <col min="12" max="12" width="1.28515625" style="15" customWidth="1"/>
    <col min="13" max="13" width="13.140625" style="15" customWidth="1"/>
    <col min="14" max="14" width="15.7109375" style="5" customWidth="1"/>
    <col min="15" max="16384" width="11.00390625" style="5" customWidth="1"/>
  </cols>
  <sheetData>
    <row r="1" spans="1:13" s="10" customFormat="1" ht="19.5" customHeight="1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10" customFormat="1" ht="19.5" customHeight="1">
      <c r="A2" s="207" t="s">
        <v>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s="10" customFormat="1" ht="19.5" customHeight="1">
      <c r="A3" s="207" t="s">
        <v>109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9.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9.5" customHeight="1">
      <c r="A5" s="10"/>
      <c r="B5" s="11"/>
      <c r="C5" s="11"/>
      <c r="D5" s="11"/>
      <c r="E5" s="11"/>
      <c r="F5" s="11"/>
      <c r="G5" s="208" t="s">
        <v>1</v>
      </c>
      <c r="H5" s="208"/>
      <c r="I5" s="208"/>
      <c r="J5" s="12"/>
      <c r="K5" s="208" t="s">
        <v>11</v>
      </c>
      <c r="L5" s="208"/>
      <c r="M5" s="208"/>
    </row>
    <row r="6" spans="7:13" ht="19.5" customHeight="1">
      <c r="G6" s="208" t="s">
        <v>22</v>
      </c>
      <c r="H6" s="208"/>
      <c r="I6" s="208"/>
      <c r="J6" s="12"/>
      <c r="K6" s="208" t="s">
        <v>22</v>
      </c>
      <c r="L6" s="208"/>
      <c r="M6" s="208"/>
    </row>
    <row r="7" spans="5:13" ht="19.5" customHeight="1">
      <c r="E7" s="18" t="s">
        <v>23</v>
      </c>
      <c r="F7" s="4"/>
      <c r="G7" s="22">
        <v>2014</v>
      </c>
      <c r="H7" s="13"/>
      <c r="I7" s="22">
        <v>2013</v>
      </c>
      <c r="J7" s="12"/>
      <c r="K7" s="22">
        <v>2014</v>
      </c>
      <c r="L7" s="13"/>
      <c r="M7" s="22">
        <v>2013</v>
      </c>
    </row>
    <row r="8" spans="7:13" ht="19.5" customHeight="1">
      <c r="G8" s="209" t="s">
        <v>26</v>
      </c>
      <c r="H8" s="209"/>
      <c r="I8" s="209"/>
      <c r="J8" s="209"/>
      <c r="K8" s="209"/>
      <c r="L8" s="209"/>
      <c r="M8" s="209"/>
    </row>
    <row r="9" spans="1:13" s="40" customFormat="1" ht="19.5" customHeight="1">
      <c r="A9" s="20" t="s">
        <v>42</v>
      </c>
      <c r="I9" s="16"/>
      <c r="J9" s="120"/>
      <c r="K9" s="16"/>
      <c r="L9" s="120"/>
      <c r="M9" s="16"/>
    </row>
    <row r="10" spans="1:13" s="40" customFormat="1" ht="20.25" customHeight="1">
      <c r="A10" s="39" t="s">
        <v>123</v>
      </c>
      <c r="C10" s="45"/>
      <c r="D10" s="45"/>
      <c r="E10" s="45"/>
      <c r="F10" s="45"/>
      <c r="G10" s="201">
        <v>460199</v>
      </c>
      <c r="H10" s="5"/>
      <c r="I10" s="201">
        <v>83729</v>
      </c>
      <c r="J10" s="5"/>
      <c r="K10" s="15">
        <v>86137</v>
      </c>
      <c r="L10" s="15"/>
      <c r="M10" s="15">
        <v>40083</v>
      </c>
    </row>
    <row r="11" spans="1:13" s="40" customFormat="1" ht="20.25" customHeight="1">
      <c r="A11" s="23" t="s">
        <v>17</v>
      </c>
      <c r="C11" s="45"/>
      <c r="D11" s="45"/>
      <c r="E11" s="45"/>
      <c r="F11" s="45"/>
      <c r="G11" s="5"/>
      <c r="H11" s="5"/>
      <c r="I11" s="5"/>
      <c r="J11" s="5"/>
      <c r="K11" s="5"/>
      <c r="L11" s="5"/>
      <c r="M11" s="5"/>
    </row>
    <row r="12" spans="1:13" s="40" customFormat="1" ht="20.25" customHeight="1">
      <c r="A12" s="44" t="s">
        <v>174</v>
      </c>
      <c r="C12" s="45"/>
      <c r="D12" s="45"/>
      <c r="F12" s="45"/>
      <c r="G12" s="201">
        <v>97644</v>
      </c>
      <c r="H12" s="5"/>
      <c r="I12" s="201">
        <v>25110</v>
      </c>
      <c r="J12" s="5"/>
      <c r="K12" s="201">
        <v>22560</v>
      </c>
      <c r="L12" s="15"/>
      <c r="M12" s="201">
        <v>16763</v>
      </c>
    </row>
    <row r="13" spans="1:13" s="40" customFormat="1" ht="20.25" customHeight="1">
      <c r="A13" s="44" t="s">
        <v>113</v>
      </c>
      <c r="C13" s="45"/>
      <c r="D13" s="45"/>
      <c r="F13" s="45"/>
      <c r="G13" s="201">
        <v>2065</v>
      </c>
      <c r="H13" s="5"/>
      <c r="I13" s="201">
        <v>147</v>
      </c>
      <c r="J13" s="190"/>
      <c r="K13" s="201">
        <v>0</v>
      </c>
      <c r="L13" s="15"/>
      <c r="M13" s="201">
        <v>0</v>
      </c>
    </row>
    <row r="14" spans="1:13" s="40" customFormat="1" ht="20.25" customHeight="1">
      <c r="A14" s="44" t="s">
        <v>143</v>
      </c>
      <c r="B14" s="45"/>
      <c r="D14" s="45"/>
      <c r="E14" s="45"/>
      <c r="F14" s="45"/>
      <c r="G14" s="201">
        <v>472</v>
      </c>
      <c r="H14" s="5"/>
      <c r="I14" s="201">
        <v>425</v>
      </c>
      <c r="J14" s="190"/>
      <c r="K14" s="201">
        <v>0</v>
      </c>
      <c r="L14" s="15"/>
      <c r="M14" s="201">
        <v>0</v>
      </c>
    </row>
    <row r="15" spans="1:13" s="40" customFormat="1" ht="20.25" customHeight="1">
      <c r="A15" s="121" t="s">
        <v>47</v>
      </c>
      <c r="B15" s="45"/>
      <c r="D15" s="121"/>
      <c r="E15" s="121"/>
      <c r="F15" s="45"/>
      <c r="G15" s="201">
        <v>-401</v>
      </c>
      <c r="H15" s="5"/>
      <c r="I15" s="201">
        <v>0</v>
      </c>
      <c r="J15" s="5"/>
      <c r="K15" s="15">
        <v>-10538</v>
      </c>
      <c r="L15" s="15"/>
      <c r="M15" s="206">
        <v>0</v>
      </c>
    </row>
    <row r="16" spans="1:13" s="40" customFormat="1" ht="20.25" customHeight="1">
      <c r="A16" s="121" t="s">
        <v>70</v>
      </c>
      <c r="B16" s="45"/>
      <c r="D16" s="121"/>
      <c r="E16" s="121"/>
      <c r="F16" s="45"/>
      <c r="G16" s="201">
        <v>58842</v>
      </c>
      <c r="H16" s="5"/>
      <c r="I16" s="201">
        <v>13117</v>
      </c>
      <c r="J16" s="5"/>
      <c r="K16" s="201">
        <v>6920</v>
      </c>
      <c r="L16" s="15"/>
      <c r="M16" s="201">
        <v>4899</v>
      </c>
    </row>
    <row r="17" spans="1:13" s="40" customFormat="1" ht="20.25" customHeight="1">
      <c r="A17" s="51" t="s">
        <v>188</v>
      </c>
      <c r="B17" s="45"/>
      <c r="D17" s="45"/>
      <c r="E17" s="45"/>
      <c r="F17" s="45"/>
      <c r="G17" s="201">
        <v>351</v>
      </c>
      <c r="H17" s="5"/>
      <c r="I17" s="201">
        <v>55</v>
      </c>
      <c r="J17" s="5"/>
      <c r="K17" s="201">
        <v>145</v>
      </c>
      <c r="L17" s="15"/>
      <c r="M17" s="201">
        <v>50</v>
      </c>
    </row>
    <row r="18" spans="1:13" s="40" customFormat="1" ht="20.25" customHeight="1">
      <c r="A18" s="128" t="s">
        <v>144</v>
      </c>
      <c r="B18" s="45"/>
      <c r="D18" s="45"/>
      <c r="E18" s="45"/>
      <c r="F18" s="45"/>
      <c r="G18" s="201">
        <v>97</v>
      </c>
      <c r="H18" s="5"/>
      <c r="I18" s="201">
        <v>1919</v>
      </c>
      <c r="J18" s="5"/>
      <c r="K18" s="201">
        <v>97</v>
      </c>
      <c r="L18" s="15"/>
      <c r="M18" s="201">
        <v>1919</v>
      </c>
    </row>
    <row r="19" spans="1:13" s="40" customFormat="1" ht="20.25" customHeight="1">
      <c r="A19" s="128" t="s">
        <v>145</v>
      </c>
      <c r="B19" s="45"/>
      <c r="D19" s="45"/>
      <c r="E19" s="45"/>
      <c r="F19" s="45"/>
      <c r="G19" s="191">
        <v>-1099</v>
      </c>
      <c r="H19" s="191"/>
      <c r="I19" s="191">
        <v>0</v>
      </c>
      <c r="J19" s="191"/>
      <c r="K19" s="191">
        <v>0</v>
      </c>
      <c r="L19" s="191"/>
      <c r="M19" s="192">
        <v>0</v>
      </c>
    </row>
    <row r="20" spans="1:13" s="40" customFormat="1" ht="20.25" customHeight="1">
      <c r="A20" s="39" t="s">
        <v>175</v>
      </c>
      <c r="B20" s="45"/>
      <c r="D20" s="45"/>
      <c r="E20" s="45"/>
      <c r="F20" s="45"/>
      <c r="G20" s="191">
        <v>0</v>
      </c>
      <c r="H20" s="193"/>
      <c r="I20" s="191">
        <v>0</v>
      </c>
      <c r="J20" s="191"/>
      <c r="K20" s="191">
        <v>-1397</v>
      </c>
      <c r="L20" s="191"/>
      <c r="M20" s="192">
        <v>0</v>
      </c>
    </row>
    <row r="21" spans="1:13" s="40" customFormat="1" ht="20.25" customHeight="1">
      <c r="A21" s="51" t="s">
        <v>146</v>
      </c>
      <c r="B21" s="45"/>
      <c r="D21" s="45"/>
      <c r="E21" s="45"/>
      <c r="F21" s="45"/>
      <c r="G21" s="191">
        <v>4063</v>
      </c>
      <c r="H21" s="191"/>
      <c r="I21" s="191">
        <v>7120</v>
      </c>
      <c r="J21" s="191"/>
      <c r="K21" s="191">
        <v>2714</v>
      </c>
      <c r="L21" s="194"/>
      <c r="M21" s="192">
        <v>0</v>
      </c>
    </row>
    <row r="22" spans="1:13" s="40" customFormat="1" ht="20.25" customHeight="1">
      <c r="A22" s="8"/>
      <c r="B22" s="45"/>
      <c r="C22" s="122"/>
      <c r="D22" s="122"/>
      <c r="E22" s="122"/>
      <c r="F22" s="45"/>
      <c r="G22" s="195">
        <f>SUM(G10:G21)</f>
        <v>622233</v>
      </c>
      <c r="H22" s="193"/>
      <c r="I22" s="195">
        <f>SUM(I10:I21)</f>
        <v>131622</v>
      </c>
      <c r="J22" s="196"/>
      <c r="K22" s="195">
        <f>SUM(K10:K21)</f>
        <v>106638</v>
      </c>
      <c r="L22" s="196"/>
      <c r="M22" s="195">
        <f>SUM(M10:M21)</f>
        <v>63714</v>
      </c>
    </row>
    <row r="23" spans="1:13" s="40" customFormat="1" ht="20.25" customHeight="1">
      <c r="A23" s="8"/>
      <c r="B23" s="45"/>
      <c r="C23" s="122"/>
      <c r="D23" s="122"/>
      <c r="E23" s="122"/>
      <c r="F23" s="45"/>
      <c r="G23" s="197"/>
      <c r="H23" s="193"/>
      <c r="I23" s="197"/>
      <c r="J23" s="196"/>
      <c r="K23" s="197"/>
      <c r="L23" s="196"/>
      <c r="M23" s="197"/>
    </row>
    <row r="24" spans="1:13" s="40" customFormat="1" ht="20.25" customHeight="1">
      <c r="A24" s="23" t="s">
        <v>43</v>
      </c>
      <c r="B24" s="45"/>
      <c r="C24" s="122"/>
      <c r="D24" s="122"/>
      <c r="E24" s="122"/>
      <c r="F24" s="45"/>
      <c r="G24" s="197"/>
      <c r="H24" s="193"/>
      <c r="I24" s="197"/>
      <c r="J24" s="196"/>
      <c r="K24" s="197"/>
      <c r="L24" s="196"/>
      <c r="M24" s="197"/>
    </row>
    <row r="25" spans="1:13" s="40" customFormat="1" ht="20.25" customHeight="1">
      <c r="A25" s="128" t="s">
        <v>176</v>
      </c>
      <c r="B25" s="45"/>
      <c r="D25" s="121"/>
      <c r="E25" s="121"/>
      <c r="F25" s="45"/>
      <c r="G25" s="191">
        <v>-78590</v>
      </c>
      <c r="H25" s="191"/>
      <c r="I25" s="196">
        <v>-176788</v>
      </c>
      <c r="J25" s="191"/>
      <c r="K25" s="191">
        <v>210940</v>
      </c>
      <c r="L25" s="191"/>
      <c r="M25" s="196">
        <v>-141403</v>
      </c>
    </row>
    <row r="26" spans="1:13" s="40" customFormat="1" ht="20.25" customHeight="1">
      <c r="A26" s="121" t="s">
        <v>10</v>
      </c>
      <c r="B26" s="45"/>
      <c r="D26" s="121"/>
      <c r="E26" s="121"/>
      <c r="F26" s="45"/>
      <c r="G26" s="191">
        <v>55995</v>
      </c>
      <c r="H26" s="191"/>
      <c r="I26" s="191">
        <v>19574</v>
      </c>
      <c r="J26" s="191"/>
      <c r="K26" s="191">
        <v>61313</v>
      </c>
      <c r="L26" s="191"/>
      <c r="M26" s="191">
        <v>19574</v>
      </c>
    </row>
    <row r="27" spans="1:13" s="40" customFormat="1" ht="20.25" customHeight="1">
      <c r="A27" s="39" t="s">
        <v>0</v>
      </c>
      <c r="C27" s="121"/>
      <c r="E27" s="121"/>
      <c r="G27" s="191">
        <v>31970</v>
      </c>
      <c r="H27" s="191"/>
      <c r="I27" s="191">
        <v>23770</v>
      </c>
      <c r="J27" s="191"/>
      <c r="K27" s="191">
        <v>268</v>
      </c>
      <c r="L27" s="191"/>
      <c r="M27" s="191">
        <v>-620</v>
      </c>
    </row>
    <row r="28" spans="1:13" s="40" customFormat="1" ht="20.25" customHeight="1">
      <c r="A28" s="45" t="s">
        <v>14</v>
      </c>
      <c r="B28" s="45"/>
      <c r="D28" s="121"/>
      <c r="E28" s="121"/>
      <c r="F28" s="45"/>
      <c r="G28" s="191">
        <v>12642</v>
      </c>
      <c r="H28" s="191"/>
      <c r="I28" s="196">
        <v>9388</v>
      </c>
      <c r="J28" s="191"/>
      <c r="K28" s="191">
        <v>13355</v>
      </c>
      <c r="L28" s="191"/>
      <c r="M28" s="196">
        <v>9388</v>
      </c>
    </row>
    <row r="29" spans="1:13" s="40" customFormat="1" ht="20.25" customHeight="1">
      <c r="A29" s="44" t="s">
        <v>177</v>
      </c>
      <c r="C29" s="121"/>
      <c r="E29" s="121"/>
      <c r="G29" s="191">
        <v>-43592</v>
      </c>
      <c r="H29" s="191"/>
      <c r="I29" s="196">
        <v>25201</v>
      </c>
      <c r="J29" s="191"/>
      <c r="K29" s="191">
        <v>-49351</v>
      </c>
      <c r="L29" s="191"/>
      <c r="M29" s="196">
        <v>24232</v>
      </c>
    </row>
    <row r="30" spans="1:13" s="40" customFormat="1" ht="20.25" customHeight="1">
      <c r="A30" s="44" t="s">
        <v>102</v>
      </c>
      <c r="B30" s="45"/>
      <c r="D30" s="45"/>
      <c r="E30" s="45"/>
      <c r="F30" s="45"/>
      <c r="G30" s="191">
        <v>-149514</v>
      </c>
      <c r="H30" s="191"/>
      <c r="I30" s="191">
        <v>-9099</v>
      </c>
      <c r="J30" s="191"/>
      <c r="K30" s="191">
        <v>-8780</v>
      </c>
      <c r="L30" s="191"/>
      <c r="M30" s="191">
        <v>-4210</v>
      </c>
    </row>
    <row r="31" spans="1:13" s="40" customFormat="1" ht="20.25" customHeight="1">
      <c r="A31" s="44" t="s">
        <v>166</v>
      </c>
      <c r="B31" s="45"/>
      <c r="D31" s="45"/>
      <c r="E31" s="45"/>
      <c r="F31" s="45"/>
      <c r="G31" s="191">
        <v>-20903</v>
      </c>
      <c r="H31" s="191"/>
      <c r="I31" s="196">
        <v>4913</v>
      </c>
      <c r="J31" s="191"/>
      <c r="K31" s="191">
        <v>-76</v>
      </c>
      <c r="L31" s="191"/>
      <c r="M31" s="191">
        <v>4913</v>
      </c>
    </row>
    <row r="32" spans="1:13" s="40" customFormat="1" ht="20.25" customHeight="1">
      <c r="A32" s="45" t="s">
        <v>105</v>
      </c>
      <c r="B32" s="45"/>
      <c r="D32" s="45"/>
      <c r="E32" s="45"/>
      <c r="F32" s="45"/>
      <c r="G32" s="191">
        <v>0</v>
      </c>
      <c r="H32" s="191"/>
      <c r="I32" s="196">
        <v>4889</v>
      </c>
      <c r="J32" s="191"/>
      <c r="K32" s="191">
        <v>0</v>
      </c>
      <c r="L32" s="191"/>
      <c r="M32" s="191">
        <v>0</v>
      </c>
    </row>
    <row r="33" spans="1:13" s="40" customFormat="1" ht="20.25" customHeight="1">
      <c r="A33" s="45" t="s">
        <v>6</v>
      </c>
      <c r="B33" s="45"/>
      <c r="D33" s="45"/>
      <c r="E33" s="45"/>
      <c r="F33" s="45"/>
      <c r="G33" s="191">
        <v>19420</v>
      </c>
      <c r="H33" s="191"/>
      <c r="I33" s="198">
        <v>7394</v>
      </c>
      <c r="J33" s="191"/>
      <c r="K33" s="191">
        <v>-6068</v>
      </c>
      <c r="L33" s="191"/>
      <c r="M33" s="198">
        <v>6437</v>
      </c>
    </row>
    <row r="34" spans="1:13" s="40" customFormat="1" ht="20.25" customHeight="1">
      <c r="A34" s="44" t="s">
        <v>114</v>
      </c>
      <c r="B34" s="45"/>
      <c r="D34" s="45"/>
      <c r="E34" s="45"/>
      <c r="F34" s="45"/>
      <c r="G34" s="199">
        <v>0</v>
      </c>
      <c r="H34" s="191"/>
      <c r="I34" s="200">
        <v>5053</v>
      </c>
      <c r="J34" s="191"/>
      <c r="K34" s="199">
        <v>0</v>
      </c>
      <c r="L34" s="191"/>
      <c r="M34" s="200">
        <v>5053</v>
      </c>
    </row>
    <row r="35" spans="1:13" s="40" customFormat="1" ht="20.25" customHeight="1">
      <c r="A35" s="45" t="s">
        <v>148</v>
      </c>
      <c r="B35" s="45"/>
      <c r="D35" s="45"/>
      <c r="E35" s="45"/>
      <c r="F35" s="45"/>
      <c r="G35" s="191">
        <f>SUM(G22:G34)</f>
        <v>449661</v>
      </c>
      <c r="H35" s="191">
        <f aca="true" t="shared" si="0" ref="H35:M35">SUM(H22:H34)</f>
        <v>0</v>
      </c>
      <c r="I35" s="191">
        <f t="shared" si="0"/>
        <v>45917</v>
      </c>
      <c r="J35" s="191">
        <f t="shared" si="0"/>
        <v>0</v>
      </c>
      <c r="K35" s="191">
        <f t="shared" si="0"/>
        <v>328239</v>
      </c>
      <c r="L35" s="191">
        <f t="shared" si="0"/>
        <v>0</v>
      </c>
      <c r="M35" s="191">
        <f t="shared" si="0"/>
        <v>-12922</v>
      </c>
    </row>
    <row r="36" spans="1:13" s="40" customFormat="1" ht="20.25" customHeight="1">
      <c r="A36" s="39" t="s">
        <v>147</v>
      </c>
      <c r="B36" s="45"/>
      <c r="D36" s="45"/>
      <c r="E36" s="45"/>
      <c r="F36" s="45"/>
      <c r="G36" s="191">
        <v>-13684</v>
      </c>
      <c r="H36" s="191"/>
      <c r="I36" s="198">
        <v>-76</v>
      </c>
      <c r="J36" s="191"/>
      <c r="K36" s="191">
        <v>-13475</v>
      </c>
      <c r="L36" s="194"/>
      <c r="M36" s="198">
        <v>-76</v>
      </c>
    </row>
    <row r="37" spans="1:13" s="40" customFormat="1" ht="20.25" customHeight="1">
      <c r="A37" s="8" t="s">
        <v>149</v>
      </c>
      <c r="B37" s="45"/>
      <c r="D37" s="45"/>
      <c r="E37" s="45"/>
      <c r="F37" s="45"/>
      <c r="G37" s="68">
        <f>SUM(G35:G36)</f>
        <v>435977</v>
      </c>
      <c r="H37" s="69">
        <f aca="true" t="shared" si="1" ref="H37:M37">SUM(H35:H36)</f>
        <v>0</v>
      </c>
      <c r="I37" s="68">
        <f t="shared" si="1"/>
        <v>45841</v>
      </c>
      <c r="J37" s="69">
        <f t="shared" si="1"/>
        <v>0</v>
      </c>
      <c r="K37" s="68">
        <f t="shared" si="1"/>
        <v>314764</v>
      </c>
      <c r="L37" s="69">
        <f t="shared" si="1"/>
        <v>0</v>
      </c>
      <c r="M37" s="68">
        <f t="shared" si="1"/>
        <v>-12998</v>
      </c>
    </row>
    <row r="38" spans="1:13" s="10" customFormat="1" ht="20.25" customHeight="1">
      <c r="A38" s="207" t="s">
        <v>92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</row>
    <row r="39" spans="1:13" s="10" customFormat="1" ht="20.25" customHeight="1">
      <c r="A39" s="207" t="s">
        <v>41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</row>
    <row r="40" spans="1:13" s="10" customFormat="1" ht="20.25" customHeight="1">
      <c r="A40" s="207" t="s">
        <v>109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</row>
    <row r="41" spans="1:13" ht="20.25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</row>
    <row r="42" spans="2:13" s="10" customFormat="1" ht="20.25" customHeight="1">
      <c r="B42" s="11"/>
      <c r="C42" s="11"/>
      <c r="D42" s="11"/>
      <c r="E42" s="11"/>
      <c r="F42" s="11"/>
      <c r="G42" s="208" t="s">
        <v>1</v>
      </c>
      <c r="H42" s="208"/>
      <c r="I42" s="208"/>
      <c r="J42" s="12"/>
      <c r="K42" s="208" t="s">
        <v>11</v>
      </c>
      <c r="L42" s="208"/>
      <c r="M42" s="208"/>
    </row>
    <row r="43" spans="1:13" s="10" customFormat="1" ht="20.25" customHeight="1">
      <c r="A43" s="5"/>
      <c r="B43" s="5"/>
      <c r="C43" s="5"/>
      <c r="D43" s="5"/>
      <c r="E43" s="5"/>
      <c r="F43" s="5"/>
      <c r="G43" s="208" t="s">
        <v>22</v>
      </c>
      <c r="H43" s="208"/>
      <c r="I43" s="208"/>
      <c r="J43" s="12"/>
      <c r="K43" s="208" t="s">
        <v>22</v>
      </c>
      <c r="L43" s="208"/>
      <c r="M43" s="208"/>
    </row>
    <row r="44" spans="1:13" s="10" customFormat="1" ht="20.25" customHeight="1">
      <c r="A44" s="5"/>
      <c r="B44" s="5"/>
      <c r="C44" s="5"/>
      <c r="D44" s="5"/>
      <c r="E44" s="18" t="s">
        <v>23</v>
      </c>
      <c r="F44" s="4"/>
      <c r="G44" s="22">
        <v>2014</v>
      </c>
      <c r="H44" s="13"/>
      <c r="I44" s="22">
        <v>2013</v>
      </c>
      <c r="J44" s="12"/>
      <c r="K44" s="22">
        <v>2014</v>
      </c>
      <c r="L44" s="13"/>
      <c r="M44" s="22">
        <v>2013</v>
      </c>
    </row>
    <row r="45" spans="7:13" ht="20.25" customHeight="1">
      <c r="G45" s="209" t="s">
        <v>26</v>
      </c>
      <c r="H45" s="209"/>
      <c r="I45" s="209"/>
      <c r="J45" s="209"/>
      <c r="K45" s="209"/>
      <c r="L45" s="209"/>
      <c r="M45" s="209"/>
    </row>
    <row r="46" spans="1:13" s="40" customFormat="1" ht="20.25" customHeight="1">
      <c r="A46" s="47" t="s">
        <v>15</v>
      </c>
      <c r="B46" s="45"/>
      <c r="D46" s="45"/>
      <c r="E46" s="45"/>
      <c r="F46" s="45"/>
      <c r="G46" s="123"/>
      <c r="H46" s="123"/>
      <c r="I46" s="123"/>
      <c r="J46" s="124"/>
      <c r="K46" s="123"/>
      <c r="L46" s="124"/>
      <c r="M46" s="123"/>
    </row>
    <row r="47" spans="1:13" s="40" customFormat="1" ht="20.25" customHeight="1">
      <c r="A47" s="40" t="s">
        <v>44</v>
      </c>
      <c r="B47" s="45"/>
      <c r="D47" s="45"/>
      <c r="E47" s="45"/>
      <c r="F47" s="45"/>
      <c r="G47" s="202">
        <v>19</v>
      </c>
      <c r="H47" s="202"/>
      <c r="I47" s="192">
        <v>0</v>
      </c>
      <c r="J47" s="202"/>
      <c r="K47" s="202">
        <v>1038</v>
      </c>
      <c r="L47" s="202"/>
      <c r="M47" s="192">
        <v>0</v>
      </c>
    </row>
    <row r="48" spans="1:13" s="40" customFormat="1" ht="20.25" customHeight="1">
      <c r="A48" s="39" t="s">
        <v>115</v>
      </c>
      <c r="B48" s="45"/>
      <c r="F48" s="45"/>
      <c r="G48" s="191"/>
      <c r="H48" s="191"/>
      <c r="I48" s="192"/>
      <c r="J48" s="191"/>
      <c r="K48" s="191"/>
      <c r="L48" s="191"/>
      <c r="M48" s="192"/>
    </row>
    <row r="49" spans="1:13" s="40" customFormat="1" ht="20.25" customHeight="1">
      <c r="A49" s="39" t="s">
        <v>116</v>
      </c>
      <c r="B49" s="45"/>
      <c r="F49" s="45"/>
      <c r="G49" s="191">
        <v>394633</v>
      </c>
      <c r="H49" s="191"/>
      <c r="I49" s="192">
        <v>-127379</v>
      </c>
      <c r="J49" s="191"/>
      <c r="K49" s="191">
        <v>-221485</v>
      </c>
      <c r="L49" s="191"/>
      <c r="M49" s="192">
        <v>17997</v>
      </c>
    </row>
    <row r="50" spans="1:13" s="40" customFormat="1" ht="20.25" customHeight="1">
      <c r="A50" s="39" t="s">
        <v>178</v>
      </c>
      <c r="B50" s="45"/>
      <c r="F50" s="45"/>
      <c r="G50" s="191">
        <v>0</v>
      </c>
      <c r="H50" s="191"/>
      <c r="I50" s="192">
        <v>4008</v>
      </c>
      <c r="J50" s="191"/>
      <c r="K50" s="191">
        <v>50000</v>
      </c>
      <c r="L50" s="191"/>
      <c r="M50" s="192">
        <v>0</v>
      </c>
    </row>
    <row r="51" spans="1:13" s="40" customFormat="1" ht="20.25" customHeight="1">
      <c r="A51" s="39" t="s">
        <v>150</v>
      </c>
      <c r="B51" s="45"/>
      <c r="F51" s="45"/>
      <c r="G51" s="191">
        <v>0</v>
      </c>
      <c r="H51" s="202"/>
      <c r="I51" s="192">
        <v>0</v>
      </c>
      <c r="J51" s="202"/>
      <c r="K51" s="191">
        <v>-11000</v>
      </c>
      <c r="L51" s="202"/>
      <c r="M51" s="192">
        <v>-8000</v>
      </c>
    </row>
    <row r="52" spans="1:13" s="40" customFormat="1" ht="20.25" customHeight="1">
      <c r="A52" s="44" t="s">
        <v>151</v>
      </c>
      <c r="B52" s="45"/>
      <c r="F52" s="45"/>
      <c r="G52" s="191">
        <v>0</v>
      </c>
      <c r="H52" s="191"/>
      <c r="I52" s="192">
        <v>0</v>
      </c>
      <c r="J52" s="191"/>
      <c r="K52" s="191">
        <v>-499499</v>
      </c>
      <c r="L52" s="191"/>
      <c r="M52" s="192">
        <v>-1670000</v>
      </c>
    </row>
    <row r="53" spans="1:13" s="40" customFormat="1" ht="20.25" customHeight="1">
      <c r="A53" s="44" t="s">
        <v>90</v>
      </c>
      <c r="B53" s="45"/>
      <c r="D53" s="45"/>
      <c r="E53" s="45"/>
      <c r="F53" s="45"/>
      <c r="G53" s="191">
        <v>-154968</v>
      </c>
      <c r="H53" s="191"/>
      <c r="I53" s="192">
        <v>-222979</v>
      </c>
      <c r="J53" s="191"/>
      <c r="K53" s="191">
        <v>-67388</v>
      </c>
      <c r="L53" s="191"/>
      <c r="M53" s="192">
        <v>-181465</v>
      </c>
    </row>
    <row r="54" spans="1:13" s="40" customFormat="1" ht="20.25" customHeight="1">
      <c r="A54" s="39" t="s">
        <v>91</v>
      </c>
      <c r="B54" s="45"/>
      <c r="F54" s="45"/>
      <c r="G54" s="191">
        <v>0</v>
      </c>
      <c r="H54" s="191"/>
      <c r="I54" s="192">
        <v>530</v>
      </c>
      <c r="J54" s="191"/>
      <c r="K54" s="191">
        <v>0</v>
      </c>
      <c r="L54" s="191"/>
      <c r="M54" s="192">
        <v>530</v>
      </c>
    </row>
    <row r="55" spans="1:13" s="40" customFormat="1" ht="20.25" customHeight="1">
      <c r="A55" s="44" t="s">
        <v>154</v>
      </c>
      <c r="B55" s="45"/>
      <c r="F55" s="45"/>
      <c r="G55" s="191">
        <v>0</v>
      </c>
      <c r="H55" s="191"/>
      <c r="I55" s="192">
        <v>0</v>
      </c>
      <c r="J55" s="191"/>
      <c r="K55" s="191">
        <v>-81015</v>
      </c>
      <c r="L55" s="191"/>
      <c r="M55" s="192">
        <v>0</v>
      </c>
    </row>
    <row r="56" spans="1:13" s="40" customFormat="1" ht="20.25" customHeight="1">
      <c r="A56" s="44" t="s">
        <v>152</v>
      </c>
      <c r="B56" s="45"/>
      <c r="F56" s="45"/>
      <c r="G56" s="191">
        <v>-1017</v>
      </c>
      <c r="H56" s="191"/>
      <c r="I56" s="192">
        <v>0</v>
      </c>
      <c r="J56" s="191"/>
      <c r="K56" s="191">
        <v>0</v>
      </c>
      <c r="L56" s="191"/>
      <c r="M56" s="192">
        <v>0</v>
      </c>
    </row>
    <row r="57" spans="1:13" s="40" customFormat="1" ht="20.25" customHeight="1">
      <c r="A57" s="39" t="s">
        <v>117</v>
      </c>
      <c r="B57" s="45"/>
      <c r="F57" s="45"/>
      <c r="G57" s="191">
        <v>1333</v>
      </c>
      <c r="H57" s="191"/>
      <c r="I57" s="192">
        <v>14110</v>
      </c>
      <c r="J57" s="191"/>
      <c r="K57" s="191">
        <v>1333</v>
      </c>
      <c r="L57" s="191"/>
      <c r="M57" s="192">
        <v>14110</v>
      </c>
    </row>
    <row r="58" spans="1:13" s="40" customFormat="1" ht="20.25" customHeight="1">
      <c r="A58" s="8" t="s">
        <v>153</v>
      </c>
      <c r="B58" s="8"/>
      <c r="C58" s="45"/>
      <c r="D58" s="45"/>
      <c r="E58" s="45"/>
      <c r="G58" s="68">
        <f>SUM(G47:G57)</f>
        <v>240000</v>
      </c>
      <c r="H58" s="69">
        <f aca="true" t="shared" si="2" ref="H58:M58">SUM(H47:H57)</f>
        <v>0</v>
      </c>
      <c r="I58" s="68">
        <f t="shared" si="2"/>
        <v>-331710</v>
      </c>
      <c r="J58" s="69">
        <f t="shared" si="2"/>
        <v>0</v>
      </c>
      <c r="K58" s="68">
        <f t="shared" si="2"/>
        <v>-828016</v>
      </c>
      <c r="L58" s="69">
        <f t="shared" si="2"/>
        <v>0</v>
      </c>
      <c r="M58" s="68">
        <f t="shared" si="2"/>
        <v>-1826828</v>
      </c>
    </row>
    <row r="59" spans="1:13" s="40" customFormat="1" ht="20.25" customHeight="1">
      <c r="A59" s="8"/>
      <c r="B59" s="8"/>
      <c r="C59" s="45"/>
      <c r="D59" s="45"/>
      <c r="E59" s="45"/>
      <c r="G59" s="203"/>
      <c r="H59" s="203"/>
      <c r="I59" s="203"/>
      <c r="J59" s="204"/>
      <c r="K59" s="203"/>
      <c r="L59" s="204"/>
      <c r="M59" s="203"/>
    </row>
    <row r="60" spans="1:13" s="40" customFormat="1" ht="20.25" customHeight="1">
      <c r="A60" s="46" t="s">
        <v>16</v>
      </c>
      <c r="B60" s="45"/>
      <c r="C60" s="45"/>
      <c r="D60" s="45"/>
      <c r="E60" s="45"/>
      <c r="F60" s="45"/>
      <c r="G60" s="203"/>
      <c r="H60" s="203"/>
      <c r="I60" s="203"/>
      <c r="J60" s="204"/>
      <c r="K60" s="203"/>
      <c r="L60" s="204"/>
      <c r="M60" s="203"/>
    </row>
    <row r="61" spans="1:13" s="40" customFormat="1" ht="20.25" customHeight="1">
      <c r="A61" s="121" t="s">
        <v>71</v>
      </c>
      <c r="B61" s="45"/>
      <c r="C61" s="45"/>
      <c r="D61" s="45"/>
      <c r="E61" s="45"/>
      <c r="F61" s="45"/>
      <c r="G61" s="15">
        <v>-56806</v>
      </c>
      <c r="H61" s="5"/>
      <c r="I61" s="15">
        <v>-12852</v>
      </c>
      <c r="J61" s="5"/>
      <c r="K61" s="15">
        <v>-7309</v>
      </c>
      <c r="L61" s="15"/>
      <c r="M61" s="15">
        <v>-4899</v>
      </c>
    </row>
    <row r="62" spans="1:13" s="40" customFormat="1" ht="20.25" customHeight="1">
      <c r="A62" s="44" t="s">
        <v>155</v>
      </c>
      <c r="B62" s="45"/>
      <c r="C62" s="45"/>
      <c r="D62" s="45"/>
      <c r="E62" s="45"/>
      <c r="F62" s="45"/>
      <c r="G62" s="15">
        <v>413170</v>
      </c>
      <c r="H62" s="189"/>
      <c r="I62" s="189">
        <v>0</v>
      </c>
      <c r="J62" s="189"/>
      <c r="K62" s="15">
        <v>413170</v>
      </c>
      <c r="L62" s="189"/>
      <c r="M62" s="189">
        <v>0</v>
      </c>
    </row>
    <row r="63" spans="1:13" s="40" customFormat="1" ht="20.25" customHeight="1">
      <c r="A63" s="39" t="s">
        <v>179</v>
      </c>
      <c r="B63" s="45"/>
      <c r="C63" s="45"/>
      <c r="D63" s="45"/>
      <c r="E63" s="45"/>
      <c r="F63" s="45"/>
      <c r="G63" s="15">
        <v>-538188</v>
      </c>
      <c r="H63" s="5"/>
      <c r="I63" s="201">
        <v>-323227</v>
      </c>
      <c r="J63" s="5"/>
      <c r="K63" s="15">
        <v>-538188</v>
      </c>
      <c r="L63" s="15"/>
      <c r="M63" s="15">
        <v>-323227</v>
      </c>
    </row>
    <row r="64" spans="1:13" s="40" customFormat="1" ht="20.25" customHeight="1">
      <c r="A64" s="39" t="s">
        <v>180</v>
      </c>
      <c r="B64" s="45"/>
      <c r="C64" s="45"/>
      <c r="D64" s="45"/>
      <c r="E64" s="45"/>
      <c r="F64" s="45"/>
      <c r="G64" s="15">
        <v>124682</v>
      </c>
      <c r="H64" s="5"/>
      <c r="I64" s="15">
        <v>82110</v>
      </c>
      <c r="J64" s="5"/>
      <c r="K64" s="201">
        <v>0</v>
      </c>
      <c r="L64" s="15"/>
      <c r="M64" s="201">
        <v>0</v>
      </c>
    </row>
    <row r="65" spans="1:13" s="40" customFormat="1" ht="20.25" customHeight="1">
      <c r="A65" s="39" t="s">
        <v>181</v>
      </c>
      <c r="B65" s="45"/>
      <c r="C65" s="45"/>
      <c r="D65" s="45"/>
      <c r="E65" s="45"/>
      <c r="F65" s="45"/>
      <c r="G65" s="15">
        <v>-30561</v>
      </c>
      <c r="H65" s="5"/>
      <c r="I65" s="15">
        <v>-30372</v>
      </c>
      <c r="J65" s="5"/>
      <c r="K65" s="205">
        <v>-16260</v>
      </c>
      <c r="L65" s="15"/>
      <c r="M65" s="15">
        <v>-16260</v>
      </c>
    </row>
    <row r="66" spans="1:13" s="40" customFormat="1" ht="20.25" customHeight="1">
      <c r="A66" s="44" t="s">
        <v>182</v>
      </c>
      <c r="D66" s="45"/>
      <c r="E66" s="45"/>
      <c r="F66" s="45"/>
      <c r="G66" s="15">
        <v>-870</v>
      </c>
      <c r="H66" s="5"/>
      <c r="I66" s="189">
        <v>0</v>
      </c>
      <c r="J66" s="5"/>
      <c r="K66" s="205">
        <v>-721</v>
      </c>
      <c r="L66" s="15"/>
      <c r="M66" s="189">
        <v>0</v>
      </c>
    </row>
    <row r="67" spans="1:13" s="40" customFormat="1" ht="20.25" customHeight="1">
      <c r="A67" s="39" t="s">
        <v>157</v>
      </c>
      <c r="D67" s="45"/>
      <c r="E67" s="45"/>
      <c r="F67" s="45"/>
      <c r="G67" s="15">
        <v>1</v>
      </c>
      <c r="H67" s="5"/>
      <c r="I67" s="189">
        <v>0</v>
      </c>
      <c r="J67" s="5"/>
      <c r="K67" s="189">
        <v>0</v>
      </c>
      <c r="L67" s="15"/>
      <c r="M67" s="189">
        <v>0</v>
      </c>
    </row>
    <row r="68" spans="1:13" s="40" customFormat="1" ht="20.25" customHeight="1">
      <c r="A68" s="44" t="s">
        <v>156</v>
      </c>
      <c r="D68" s="45"/>
      <c r="E68" s="45"/>
      <c r="F68" s="45"/>
      <c r="G68" s="189">
        <v>0</v>
      </c>
      <c r="H68" s="5"/>
      <c r="I68" s="15">
        <v>2990516</v>
      </c>
      <c r="J68" s="5"/>
      <c r="K68" s="189">
        <v>0</v>
      </c>
      <c r="L68" s="15"/>
      <c r="M68" s="15">
        <v>2990516</v>
      </c>
    </row>
    <row r="69" spans="1:13" s="40" customFormat="1" ht="20.25" customHeight="1">
      <c r="A69" s="8" t="s">
        <v>87</v>
      </c>
      <c r="B69" s="45"/>
      <c r="C69" s="45"/>
      <c r="D69" s="45"/>
      <c r="E69" s="45"/>
      <c r="G69" s="70">
        <f>SUM(G61:G68)</f>
        <v>-88572</v>
      </c>
      <c r="H69" s="71"/>
      <c r="I69" s="70">
        <f>SUM(I61:I68)</f>
        <v>2706175</v>
      </c>
      <c r="J69" s="70">
        <f>SUM(J61:J68)</f>
        <v>0</v>
      </c>
      <c r="K69" s="70">
        <f>SUM(K61:K68)</f>
        <v>-149308</v>
      </c>
      <c r="L69" s="72"/>
      <c r="M69" s="70">
        <f>SUM(M61:M68)</f>
        <v>2646130</v>
      </c>
    </row>
    <row r="70" spans="1:13" s="40" customFormat="1" ht="20.25" customHeight="1">
      <c r="A70" s="8"/>
      <c r="B70" s="45"/>
      <c r="C70" s="45"/>
      <c r="D70" s="45"/>
      <c r="E70" s="45"/>
      <c r="G70" s="71"/>
      <c r="H70" s="71"/>
      <c r="I70" s="71"/>
      <c r="J70" s="71"/>
      <c r="K70" s="71"/>
      <c r="L70" s="72"/>
      <c r="M70" s="71"/>
    </row>
    <row r="71" spans="1:13" s="40" customFormat="1" ht="20.25" customHeight="1">
      <c r="A71" s="8" t="s">
        <v>89</v>
      </c>
      <c r="B71" s="45"/>
      <c r="C71" s="45"/>
      <c r="D71" s="45"/>
      <c r="E71" s="45"/>
      <c r="G71" s="71">
        <f>G37+G58+G69</f>
        <v>587405</v>
      </c>
      <c r="H71" s="71"/>
      <c r="I71" s="71">
        <f>I37+I58+I69</f>
        <v>2420306</v>
      </c>
      <c r="J71" s="71">
        <f>J37+J58+J69</f>
        <v>0</v>
      </c>
      <c r="K71" s="71">
        <f>K37+K58+K69</f>
        <v>-662560</v>
      </c>
      <c r="L71" s="72"/>
      <c r="M71" s="71">
        <f>M37+M58+M69</f>
        <v>806304</v>
      </c>
    </row>
    <row r="72" spans="1:13" s="40" customFormat="1" ht="20.25" customHeight="1">
      <c r="A72" s="44" t="s">
        <v>158</v>
      </c>
      <c r="B72" s="45"/>
      <c r="C72" s="45"/>
      <c r="D72" s="45"/>
      <c r="E72" s="45"/>
      <c r="G72" s="191">
        <v>1572110</v>
      </c>
      <c r="H72" s="191"/>
      <c r="I72" s="191">
        <v>67344</v>
      </c>
      <c r="J72" s="191"/>
      <c r="K72" s="191">
        <v>784713</v>
      </c>
      <c r="L72" s="191"/>
      <c r="M72" s="191">
        <v>56179</v>
      </c>
    </row>
    <row r="73" spans="1:13" s="40" customFormat="1" ht="20.25" customHeight="1" thickBot="1">
      <c r="A73" s="8" t="s">
        <v>159</v>
      </c>
      <c r="B73" s="45"/>
      <c r="C73" s="45"/>
      <c r="D73" s="45"/>
      <c r="E73" s="45"/>
      <c r="G73" s="73">
        <f>SUM(G71:G72)</f>
        <v>2159515</v>
      </c>
      <c r="H73" s="71"/>
      <c r="I73" s="73">
        <f>SUM(I71:I72)</f>
        <v>2487650</v>
      </c>
      <c r="J73" s="72"/>
      <c r="K73" s="73">
        <f>SUM(K71:K72)</f>
        <v>122153</v>
      </c>
      <c r="L73" s="72"/>
      <c r="M73" s="73">
        <f>SUM(M71:M72)</f>
        <v>862483</v>
      </c>
    </row>
    <row r="74" spans="1:13" ht="19.5" customHeight="1" thickTop="1">
      <c r="A74" s="8"/>
      <c r="B74" s="4"/>
      <c r="C74" s="4"/>
      <c r="D74" s="4"/>
      <c r="E74" s="4"/>
      <c r="G74" s="71"/>
      <c r="H74" s="71"/>
      <c r="I74" s="71"/>
      <c r="J74" s="72"/>
      <c r="K74" s="71"/>
      <c r="L74" s="72"/>
      <c r="M74" s="71"/>
    </row>
    <row r="75" spans="1:13" ht="19.5" customHeight="1">
      <c r="A75" s="161" t="s">
        <v>160</v>
      </c>
      <c r="B75" s="4"/>
      <c r="C75" s="4"/>
      <c r="D75" s="4"/>
      <c r="E75" s="4"/>
      <c r="G75" s="71"/>
      <c r="H75" s="71"/>
      <c r="I75" s="71"/>
      <c r="J75" s="72"/>
      <c r="K75" s="71"/>
      <c r="L75" s="72"/>
      <c r="M75" s="71"/>
    </row>
    <row r="76" spans="1:13" ht="19.5" customHeight="1">
      <c r="A76" s="162" t="s">
        <v>183</v>
      </c>
      <c r="B76" s="4"/>
      <c r="C76" s="4"/>
      <c r="D76" s="4"/>
      <c r="E76" s="4"/>
      <c r="G76" s="201">
        <v>12547</v>
      </c>
      <c r="H76" s="15"/>
      <c r="I76" s="15">
        <v>21045</v>
      </c>
      <c r="K76" s="201">
        <v>11160</v>
      </c>
      <c r="M76" s="15">
        <v>18131</v>
      </c>
    </row>
    <row r="77" spans="1:13" ht="19.5" customHeight="1">
      <c r="A77" s="162" t="s">
        <v>184</v>
      </c>
      <c r="G77" s="201">
        <v>0</v>
      </c>
      <c r="H77" s="15"/>
      <c r="I77" s="15">
        <v>6949</v>
      </c>
      <c r="K77" s="201">
        <v>0</v>
      </c>
      <c r="M77" s="15">
        <v>6949</v>
      </c>
    </row>
    <row r="78" spans="7:13" ht="19.5" customHeight="1">
      <c r="G78" s="48"/>
      <c r="I78" s="5"/>
      <c r="J78" s="5"/>
      <c r="K78" s="5"/>
      <c r="L78" s="5"/>
      <c r="M78" s="5"/>
    </row>
    <row r="79" spans="9:13" ht="19.5" customHeight="1">
      <c r="I79" s="5"/>
      <c r="J79" s="5"/>
      <c r="K79" s="5"/>
      <c r="L79" s="5"/>
      <c r="M79" s="5"/>
    </row>
    <row r="80" spans="9:13" ht="19.5" customHeight="1">
      <c r="I80" s="5"/>
      <c r="J80" s="5"/>
      <c r="K80" s="5"/>
      <c r="L80" s="5"/>
      <c r="M80" s="5"/>
    </row>
    <row r="81" spans="9:13" ht="19.5" customHeight="1">
      <c r="I81" s="5"/>
      <c r="J81" s="5"/>
      <c r="K81" s="5"/>
      <c r="L81" s="5"/>
      <c r="M81" s="5"/>
    </row>
    <row r="82" spans="9:13" ht="19.5" customHeight="1">
      <c r="I82" s="5"/>
      <c r="J82" s="5"/>
      <c r="K82" s="5"/>
      <c r="L82" s="5"/>
      <c r="M82" s="5"/>
    </row>
    <row r="83" spans="9:13" ht="19.5" customHeight="1">
      <c r="I83" s="5"/>
      <c r="J83" s="5"/>
      <c r="K83" s="5"/>
      <c r="L83" s="5"/>
      <c r="M83" s="5"/>
    </row>
    <row r="84" spans="9:13" ht="19.5" customHeight="1">
      <c r="I84" s="5"/>
      <c r="J84" s="5"/>
      <c r="K84" s="5"/>
      <c r="L84" s="5"/>
      <c r="M84" s="5"/>
    </row>
    <row r="85" spans="9:13" ht="19.5" customHeight="1">
      <c r="I85" s="5"/>
      <c r="J85" s="5"/>
      <c r="K85" s="5"/>
      <c r="L85" s="5"/>
      <c r="M85" s="5"/>
    </row>
    <row r="86" spans="9:13" ht="19.5" customHeight="1">
      <c r="I86" s="5"/>
      <c r="J86" s="5"/>
      <c r="K86" s="5"/>
      <c r="L86" s="5"/>
      <c r="M86" s="5"/>
    </row>
    <row r="87" spans="9:13" ht="19.5" customHeight="1">
      <c r="I87" s="5"/>
      <c r="J87" s="5"/>
      <c r="K87" s="5"/>
      <c r="L87" s="5"/>
      <c r="M87" s="5"/>
    </row>
    <row r="88" spans="9:13" ht="19.5" customHeight="1">
      <c r="I88" s="5"/>
      <c r="J88" s="5"/>
      <c r="K88" s="5"/>
      <c r="L88" s="5"/>
      <c r="M88" s="5"/>
    </row>
    <row r="89" spans="9:13" ht="19.5" customHeight="1">
      <c r="I89" s="5"/>
      <c r="J89" s="5"/>
      <c r="K89" s="5"/>
      <c r="L89" s="5"/>
      <c r="M89" s="5"/>
    </row>
    <row r="90" spans="9:13" ht="19.5" customHeight="1">
      <c r="I90" s="5"/>
      <c r="J90" s="5"/>
      <c r="K90" s="5"/>
      <c r="L90" s="5"/>
      <c r="M90" s="5"/>
    </row>
    <row r="91" spans="9:13" ht="19.5" customHeight="1">
      <c r="I91" s="5"/>
      <c r="J91" s="5"/>
      <c r="K91" s="5"/>
      <c r="L91" s="5"/>
      <c r="M91" s="5"/>
    </row>
    <row r="92" spans="9:13" ht="19.5" customHeight="1">
      <c r="I92" s="5"/>
      <c r="J92" s="5"/>
      <c r="K92" s="5"/>
      <c r="L92" s="5"/>
      <c r="M92" s="5"/>
    </row>
    <row r="93" spans="9:13" ht="19.5" customHeight="1">
      <c r="I93" s="5"/>
      <c r="J93" s="5"/>
      <c r="K93" s="5"/>
      <c r="L93" s="5"/>
      <c r="M93" s="5"/>
    </row>
    <row r="94" spans="9:13" ht="19.5" customHeight="1">
      <c r="I94" s="5"/>
      <c r="J94" s="5"/>
      <c r="K94" s="5"/>
      <c r="L94" s="5"/>
      <c r="M94" s="5"/>
    </row>
    <row r="95" spans="9:13" ht="19.5" customHeight="1">
      <c r="I95" s="5"/>
      <c r="J95" s="5"/>
      <c r="K95" s="5"/>
      <c r="L95" s="5"/>
      <c r="M95" s="5"/>
    </row>
    <row r="96" spans="9:13" ht="19.5" customHeight="1">
      <c r="I96" s="5"/>
      <c r="J96" s="5"/>
      <c r="K96" s="5"/>
      <c r="L96" s="5"/>
      <c r="M96" s="5"/>
    </row>
    <row r="97" spans="9:13" ht="19.5" customHeight="1">
      <c r="I97" s="5"/>
      <c r="J97" s="5"/>
      <c r="K97" s="5"/>
      <c r="L97" s="5"/>
      <c r="M97" s="5"/>
    </row>
    <row r="98" spans="9:13" ht="19.5" customHeight="1">
      <c r="I98" s="5"/>
      <c r="J98" s="5"/>
      <c r="K98" s="5"/>
      <c r="L98" s="5"/>
      <c r="M98" s="5"/>
    </row>
    <row r="99" spans="9:13" ht="19.5" customHeight="1">
      <c r="I99" s="5"/>
      <c r="J99" s="5"/>
      <c r="K99" s="5"/>
      <c r="L99" s="5"/>
      <c r="M99" s="5"/>
    </row>
    <row r="100" spans="9:13" ht="19.5" customHeight="1">
      <c r="I100" s="5"/>
      <c r="J100" s="5"/>
      <c r="K100" s="5"/>
      <c r="L100" s="5"/>
      <c r="M100" s="5"/>
    </row>
    <row r="102" spans="7:11" ht="19.5" customHeight="1">
      <c r="G102" s="5">
        <v>17375</v>
      </c>
      <c r="K102" s="15">
        <v>17375</v>
      </c>
    </row>
    <row r="103" spans="7:11" ht="19.5" customHeight="1">
      <c r="G103" s="5">
        <v>28062</v>
      </c>
      <c r="K103" s="15">
        <v>34504</v>
      </c>
    </row>
    <row r="127" spans="9:13" ht="19.5" customHeight="1">
      <c r="I127" s="5"/>
      <c r="J127" s="5"/>
      <c r="K127" s="5"/>
      <c r="L127" s="5"/>
      <c r="M127" s="5"/>
    </row>
    <row r="129" spans="19:23" ht="19.5" customHeight="1">
      <c r="S129" s="17"/>
      <c r="T129" s="17"/>
      <c r="U129" s="17"/>
      <c r="V129" s="17"/>
      <c r="W129" s="17"/>
    </row>
  </sheetData>
  <sheetProtection password="F7ED" sheet="1"/>
  <mergeCells count="18">
    <mergeCell ref="A41:M41"/>
    <mergeCell ref="G42:I42"/>
    <mergeCell ref="K42:M42"/>
    <mergeCell ref="G43:I43"/>
    <mergeCell ref="K43:M43"/>
    <mergeCell ref="G45:M45"/>
    <mergeCell ref="G6:I6"/>
    <mergeCell ref="K6:M6"/>
    <mergeCell ref="G8:M8"/>
    <mergeCell ref="A38:M38"/>
    <mergeCell ref="A39:M39"/>
    <mergeCell ref="A40:M40"/>
    <mergeCell ref="A1:M1"/>
    <mergeCell ref="A2:M2"/>
    <mergeCell ref="A3:M3"/>
    <mergeCell ref="A4:M4"/>
    <mergeCell ref="G5:I5"/>
    <mergeCell ref="K5:M5"/>
  </mergeCells>
  <printOptions/>
  <pageMargins left="0.78740157480315" right="0.118110236220472" top="0.47244094488189" bottom="0.47244094488189" header="0.511811023622047" footer="0.511811023622047"/>
  <pageSetup firstPageNumber="9" useFirstPageNumber="1" horizontalDpi="600" verticalDpi="600" orientation="portrait" paperSize="9" scale="90" r:id="rId1"/>
  <headerFooter alignWithMargins="0">
    <oddFooter>&amp;LThe accompanying notes are an integral part of these financial statements.&amp;R&amp;P</oddFooter>
  </headerFooter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weerasil.s</cp:lastModifiedBy>
  <cp:lastPrinted>2014-05-12T02:24:48Z</cp:lastPrinted>
  <dcterms:created xsi:type="dcterms:W3CDTF">2000-06-12T02:37:01Z</dcterms:created>
  <dcterms:modified xsi:type="dcterms:W3CDTF">2014-05-15T09:12:01Z</dcterms:modified>
  <cp:category/>
  <cp:version/>
  <cp:contentType/>
  <cp:contentStatus/>
</cp:coreProperties>
</file>