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2-4" sheetId="1" r:id="rId1"/>
    <sheet name="5 (3-month) " sheetId="2" r:id="rId2"/>
    <sheet name="6 (9-month)" sheetId="3" r:id="rId3"/>
    <sheet name="7" sheetId="4" r:id="rId4"/>
    <sheet name="8" sheetId="5" r:id="rId5"/>
    <sheet name="9-11" sheetId="6" r:id="rId6"/>
  </sheets>
  <externalReferences>
    <externalReference r:id="rId9"/>
  </externalReferences>
  <definedNames>
    <definedName name="Excel_BuiltIn_Print_Titles_17" localSheetId="2">#REF!</definedName>
    <definedName name="Excel_BuiltIn_Print_Titles_17">#REF!</definedName>
    <definedName name="Excel_BuiltIn_Print_Titles_19" localSheetId="2">#REF!</definedName>
    <definedName name="Excel_BuiltIn_Print_Titles_19">#REF!</definedName>
    <definedName name="Excel_BuiltIn_Print_Titles_21" localSheetId="2">#REF!</definedName>
    <definedName name="Excel_BuiltIn_Print_Titles_21">#REF!</definedName>
    <definedName name="Excel_BuiltIn_Print_Titles_23" localSheetId="2">#REF!</definedName>
    <definedName name="Excel_BuiltIn_Print_Titles_23">#REF!</definedName>
    <definedName name="Excel_BuiltIn_Print_Titles_25" localSheetId="2">#REF!</definedName>
    <definedName name="Excel_BuiltIn_Print_Titles_25">#REF!</definedName>
    <definedName name="Excel_BuiltIn_Print_Titles_27" localSheetId="2">#REF!</definedName>
    <definedName name="Excel_BuiltIn_Print_Titles_27">#REF!</definedName>
  </definedNames>
  <calcPr fullCalcOnLoad="1"/>
</workbook>
</file>

<file path=xl/sharedStrings.xml><?xml version="1.0" encoding="utf-8"?>
<sst xmlns="http://schemas.openxmlformats.org/spreadsheetml/2006/main" count="425" uniqueCount="225">
  <si>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</si>
  <si>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</si>
  <si>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</si>
  <si>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</si>
  <si>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</si>
  <si>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ธันวาคม</t>
  </si>
  <si>
    <t>พ.ศ. 2560</t>
  </si>
  <si>
    <t>พ.ศ. 2559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</si>
  <si>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</si>
  <si>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</si>
  <si>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</si>
  <si>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</si>
  <si>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</si>
  <si>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</si>
  <si>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ลูกหนี้การค้า</t>
  </si>
  <si>
    <t xml:space="preserve">ลูกหนี้อื่น </t>
  </si>
  <si>
    <t>และกิจการที่เกี่ยวข้องกัน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</si>
  <si>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</si>
  <si>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</si>
  <si>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</si>
  <si>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>เงินจ่ายล่วงหน้าเพื่อซื้อเงินลงทุน</t>
  </si>
  <si>
    <t xml:space="preserve">เงินลงทุนในบริษัทย่อย </t>
  </si>
  <si>
    <t>เงินลงทุนในบริษัทร่วม</t>
  </si>
  <si>
    <t>เงินให้กู้ยืมระยะยาวแก่กิจการที่เกี่ยวข้องกัน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</si>
  <si>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</si>
  <si>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</si>
  <si>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</si>
  <si>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</si>
  <si>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</si>
  <si>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</si>
  <si>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</si>
  <si>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</si>
  <si>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</si>
  <si>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</si>
  <si>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</si>
  <si>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</si>
  <si>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</si>
  <si>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</si>
  <si>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</si>
  <si>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</si>
  <si>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เงินกู้ยืมระยะสั้นจากกิจการที่เกี่ยวข้องกัน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</si>
  <si>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</si>
  <si>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</si>
  <si>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</si>
  <si>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</si>
  <si>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</si>
  <si>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</si>
  <si>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</si>
  <si>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</si>
  <si>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>รายได้ค่าเช่าที่ดินรับล่วงหน้า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</si>
  <si>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</si>
  <si>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</si>
  <si>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</si>
  <si>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r>
      <t xml:space="preserve">หนี้สินและส่วนของเจ้าของ </t>
    </r>
    <r>
      <rPr>
        <sz val="12"/>
        <rFont val="Angsana New"/>
        <family val="1"/>
      </rPr>
      <t>(ต่อ)</t>
    </r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</si>
  <si>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</si>
  <si>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</si>
  <si>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</si>
  <si>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</si>
  <si>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</si>
  <si>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</si>
  <si>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</si>
  <si>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</si>
  <si>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</si>
  <si>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</si>
  <si>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</si>
  <si>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</si>
  <si>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</si>
  <si>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</si>
  <si>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</si>
  <si>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</si>
  <si>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รายได้จากการขาย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</si>
  <si>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</si>
  <si>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</si>
  <si>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</si>
  <si>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</si>
  <si>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ต้นทุนจากการขาย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</si>
  <si>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</si>
  <si>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</si>
  <si>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</si>
  <si>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</si>
  <si>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กำไรก่อนต้นทุนทางการเงินและภาษีเงินได้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</si>
  <si>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</si>
  <si>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</si>
  <si>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</si>
  <si>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</si>
  <si>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กำไรขาดทุนเบ็ดเสร็จอื่น</t>
  </si>
  <si>
    <t>รายการที่จะจัดประเภทรายการใหม่เข้าไปไว้ใน</t>
  </si>
  <si>
    <t>กำไรหรือขาดทุนในภายหลัง</t>
  </si>
  <si>
    <t>กำไรเบ็ดเสร็จรวมสำหรับงวด</t>
  </si>
  <si>
    <t xml:space="preserve">การแบ่งปันกำไร </t>
  </si>
  <si>
    <t>- 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</si>
  <si>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</si>
  <si>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</si>
  <si>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</si>
  <si>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</si>
  <si>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</si>
  <si>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</si>
  <si>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</si>
  <si>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</si>
  <si>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</si>
  <si>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</si>
  <si>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</si>
  <si>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</si>
  <si>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</si>
  <si>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</si>
  <si>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</si>
  <si>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</si>
  <si>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</si>
  <si>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</si>
  <si>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>ยอดคงเหลือต้นงวด ณ วันที่ 1 มกราคม พ.ศ. 2559</t>
  </si>
  <si>
    <t>ยอดคงเหลือต้นงวด ณ วันที่ 1 มกราคม พ.ศ. 2560</t>
  </si>
  <si>
    <t xml:space="preserve"> ทุนที่ออกและ</t>
  </si>
  <si>
    <t xml:space="preserve"> ส่วนเกินมูลค่าหุ้น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</si>
  <si>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</si>
  <si>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</si>
  <si>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</si>
  <si>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</si>
  <si>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</si>
  <si>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</si>
  <si>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</si>
  <si>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กลับรายการค่าเผื่อการปรับลดมูลค่าสินค้าเคลื่อนไหวช้า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</si>
  <si>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</si>
  <si>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</si>
  <si>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</si>
  <si>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</si>
  <si>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</si>
  <si>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</si>
  <si>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</si>
  <si>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</si>
  <si>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</si>
  <si>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</si>
  <si>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</si>
  <si>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</si>
  <si>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</si>
  <si>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</si>
  <si>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</si>
  <si>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</si>
  <si>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เงินสดจ่ายจากเงินให้กู้ยืมระยะสั้นแก่กิจการที่เกี่ยวข้องกัน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</si>
  <si>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</si>
  <si>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</si>
  <si>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เงินสดรับจากการจำหน่ายอสังหาริมทรัพย์เพื่อการลงทุน</t>
  </si>
  <si>
    <t>เงินสดจ่ายซื้อที่ดิน อาคารและอุปกรณ์</t>
  </si>
  <si>
    <t>เงินสดจ่ายซื้อสินทรัพย์ไม่มีตัวตน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</si>
  <si>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</si>
  <si>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</si>
  <si>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</si>
  <si>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</si>
  <si>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</si>
  <si>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เงินสดจ่ายคืนเงินกู้ยืมระยะยาวจากสถาบันการเงิน</t>
  </si>
  <si>
    <t>เงินสดจ่ายหนี้สินสัญญาเช่าการเงิน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</si>
  <si>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</si>
  <si>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</si>
  <si>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</si>
  <si>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</si>
  <si>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</si>
  <si>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</si>
  <si>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รายการที่มิใช่เงินสด</t>
  </si>
  <si>
    <t>- การเปลี่ยนแปลงในเจ้าหนี้ค่าก่อสร้างและซื้อสินทรัพย์</t>
  </si>
  <si>
    <t>(รวมเงินประกันผลงานการก่อสร้าง)</t>
  </si>
  <si>
    <t>- ซื้อที่ดิน อาคารและอุปกรณ์ภายใต้สัญญาเช่าการเงิน</t>
  </si>
  <si>
    <t>-โอนค่าก่อสร้างสถานีไฟฟ้าแรงสูงเป็นสิทธิ</t>
  </si>
  <si>
    <t>การใช้ระบบสายส่งกระแสไฟฟ้ารอตัดบัญชี</t>
  </si>
  <si>
    <t>- เงินปันผลรับ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</si>
  <si>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</si>
  <si>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</si>
  <si>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เงินสดรับจากเงินปันผล</t>
  </si>
  <si>
    <t>- ประมาณการรื้อถอน</t>
  </si>
  <si>
    <t>เงินสดรับจากการจำหน่ายที่ดิน อาคารและอุปกรณ์</t>
  </si>
  <si>
    <t>เงินสดสุทธิได้มาจาก (ใช้ไปใน) กิจกรรมลงทุน</t>
  </si>
  <si>
    <t>เงินสดสุทธิได้มาจาก (ใช้ไปใน) กิจกรรมจัดหาเงิน</t>
  </si>
  <si>
    <t>ข้อมูลทางการเงินเฉพาะกิจการ</t>
  </si>
  <si>
    <t>- ส่วนที่เป็นของผู้เป็นเจ้าของของบริษัทใหญ่</t>
  </si>
  <si>
    <t>งบแสดงการเปลี่ยนแปลงส่วนของเจ้าของ</t>
  </si>
  <si>
    <t xml:space="preserve">การเปลี่ยนแปลงส่วนของเจ้าของสำหรับงวด 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</si>
  <si>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</si>
  <si>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</si>
  <si>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</si>
  <si>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</si>
  <si>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ผลต่างของอัตรา</t>
  </si>
  <si>
    <t>แลกเปลี่ยนจากการ</t>
  </si>
  <si>
    <t>- ส่วนแบ่งขาดทุนจากเงินลงทุนในบริษัทร่วม</t>
  </si>
  <si>
    <t>- ขาดทุน (กำไร) จากอัตราแลกเปลี่ยนที่ยังไม่เกิดขึ้น</t>
  </si>
  <si>
    <t>ส่วนแบ่งขาดทุนจากเงินลงทุนในบริษัทร่วม</t>
  </si>
  <si>
    <t>รวมส่วนของผู้เป็นเจ้าของของบริษัทใหญ่</t>
  </si>
  <si>
    <t>- ผลต่างของอัตราแลกเปลี่ยนจากการแปลงค่า</t>
  </si>
  <si>
    <t xml:space="preserve">  ข้อมูลทางการเงิน</t>
  </si>
  <si>
    <t>ทางการเงิน</t>
  </si>
  <si>
    <t>แปลงค่าข้อมูล</t>
  </si>
  <si>
    <t>อสังหาริมทรัพย์เพื่อการลงทุน สุทธิ</t>
  </si>
  <si>
    <t>- กำไรจากการจำหน่ายอุปกรณ์</t>
  </si>
  <si>
    <t>- กำไรจากการจำหน่ายอสังหาริมทรัพย์เพื่อการลงทุน</t>
  </si>
  <si>
    <t>เงินให้กู้ยืมระยะสั้นแก่บุคคลอื่น</t>
  </si>
  <si>
    <t>เงินปันผลจ่าย</t>
  </si>
  <si>
    <t>เงินสดรับชำระค่าหุ้นจากผู้ถือหุ้นส่วนน้อย</t>
  </si>
  <si>
    <t>เงินสดจ่ายเงินปันผล</t>
  </si>
  <si>
    <t>เงินสดจ่ายค่าธรรมเนียมในการจัดหาเงินกู้รอตัดบัญชี</t>
  </si>
  <si>
    <t xml:space="preserve">- หุ้นสามัญจำนวน 3,730,000,000 หุ้น </t>
  </si>
  <si>
    <t>กำไรเบ็ดเสร็จสำหรับงวด</t>
  </si>
  <si>
    <t>เงินสดและรายการเทียบเท่าเงินสดเพิ่มขึ้นสุทธิ</t>
  </si>
  <si>
    <t>ขาดทุนเบ็ดเสร็จอื่น</t>
  </si>
  <si>
    <t>ณ วันที่ 30 กันยายน พ.ศ. 2560</t>
  </si>
  <si>
    <t>30 กันยายน</t>
  </si>
  <si>
    <t>ยอดคงเหลือปลายงวด ณ วันที่ 30 กันยายน พ.ศ. 2559</t>
  </si>
  <si>
    <t>ยอดคงเหลือปลายงวด ณ วันที่ 30 กันยายน พ.ศ. 2560</t>
  </si>
  <si>
    <t>สำหรับงวดสามเดือนสิ้นสุดวันที่ 30 กันยายน พ.ศ. 2560</t>
  </si>
  <si>
    <t>สำหรับงวดเก้าเดือนสิ้นสุดวันที่ 30 กันยายน พ.ศ. 2560</t>
  </si>
  <si>
    <t>ในบริษัทย่อย</t>
  </si>
  <si>
    <t>สิทธิการเช่าที่ดิน สุทธิ</t>
  </si>
  <si>
    <t>การออกหุ้นของบริษัทย่อยให้ส่วนได้เสีย</t>
  </si>
  <si>
    <t>ที่ไม่มีอำนาจควบคุม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</si>
  <si>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</si>
  <si>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</si>
  <si>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เงินสดจ่ายล่วงหน้าเพื่อซื้อเงินลงทุน</t>
  </si>
  <si>
    <t>เงินสดจ่ายซื้อสิทธิการเช่าที่ดิน</t>
  </si>
  <si>
    <t>เงินสดรับจากการออกหุ้นกู้</t>
  </si>
  <si>
    <t>19, 24.3</t>
  </si>
  <si>
    <t>จากกิจการที่เกี่ยวข้องกัน</t>
  </si>
  <si>
    <t>ขาดทุนเบ็ดเสร็จอื่นสำหรับงวดสุทธิจากภาษี</t>
  </si>
  <si>
    <t>9, 24.3</t>
  </si>
  <si>
    <t>ส่วนเกิน (ส่วนต่ำ)</t>
  </si>
  <si>
    <t>จากการเปลี่ยนแปลง</t>
  </si>
  <si>
    <t>สัดส่วนการถือหุ้น</t>
  </si>
  <si>
    <t>ส่วนเกินจากการเปลี่ยนแปลงสัดส่วนการถือหุ้นในบริษัทย่อย</t>
  </si>
  <si>
    <t>ส่วนได้เสียที่ไม่มีอำนาจควบคุมจากการลงทุนในบริษัทย่อย</t>
  </si>
  <si>
    <t>หมายเหตุประกอบข้อมูลทางการเงินระหว่างกาลในหน้า 12 ถึง 40 เป็นส่วนหนึ่งของข้อมูลทางการเงินระหว่างกาลนี้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</si>
</sst>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0;\(#,##0.000\);\-"/>
    <numFmt numFmtId="175" formatCode="#,##0.00;\(#,##0.00\);\-"/>
    <numFmt numFmtId="176" formatCode="_(* #,##0.00_);_(* \(#,##0.00\);_(* &quot;-&quot;??_);_(@_)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#,##0.00;\(#,##0.00\)"/>
    <numFmt numFmtId="182" formatCode="#,##0.0;\(#,##0.0\);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ngsana New"/>
      <family val="1"/>
    </font>
    <font>
      <sz val="13"/>
      <color indexed="10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ngsana New"/>
      <family val="1"/>
    </font>
    <font>
      <sz val="13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170" fontId="2" fillId="0" borderId="0" xfId="0" applyNumberFormat="1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70" fontId="2" fillId="0" borderId="10" xfId="0" applyNumberFormat="1" applyFont="1" applyFill="1" applyBorder="1" applyAlignment="1">
      <alignment horizontal="left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left" vertical="center"/>
    </xf>
    <xf numFmtId="171" fontId="3" fillId="0" borderId="1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left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left" vertical="center"/>
    </xf>
    <xf numFmtId="171" fontId="5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171" fontId="5" fillId="0" borderId="0" xfId="58" applyNumberFormat="1" applyFont="1" applyFill="1" applyAlignment="1">
      <alignment horizontal="right" vertical="center"/>
      <protection/>
    </xf>
    <xf numFmtId="172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center" vertical="center"/>
    </xf>
    <xf numFmtId="171" fontId="5" fillId="0" borderId="10" xfId="58" applyNumberFormat="1" applyFont="1" applyFill="1" applyBorder="1" applyAlignment="1">
      <alignment horizontal="right" vertical="center"/>
      <protection/>
    </xf>
    <xf numFmtId="171" fontId="5" fillId="0" borderId="1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 quotePrefix="1">
      <alignment horizontal="left" vertical="center"/>
    </xf>
    <xf numFmtId="170" fontId="5" fillId="0" borderId="0" xfId="0" applyNumberFormat="1" applyFont="1" applyFill="1" applyBorder="1" applyAlignment="1" quotePrefix="1">
      <alignment horizontal="center" vertical="center"/>
    </xf>
    <xf numFmtId="172" fontId="5" fillId="0" borderId="0" xfId="58" applyNumberFormat="1" applyFont="1" applyFill="1" applyBorder="1" applyAlignment="1">
      <alignment horizontal="center" vertical="center"/>
      <protection/>
    </xf>
    <xf numFmtId="171" fontId="5" fillId="0" borderId="0" xfId="58" applyNumberFormat="1" applyFont="1" applyFill="1" applyBorder="1" applyAlignment="1">
      <alignment horizontal="right" vertical="center"/>
      <protection/>
    </xf>
    <xf numFmtId="173" fontId="5" fillId="0" borderId="0" xfId="0" applyNumberFormat="1" applyFont="1" applyFill="1" applyBorder="1" applyAlignment="1" quotePrefix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right" vertical="center"/>
    </xf>
    <xf numFmtId="170" fontId="2" fillId="0" borderId="0" xfId="61" applyNumberFormat="1" applyFont="1" applyFill="1" applyBorder="1" applyAlignment="1">
      <alignment horizontal="left" vertical="center"/>
      <protection/>
    </xf>
    <xf numFmtId="170" fontId="3" fillId="0" borderId="0" xfId="61" applyNumberFormat="1" applyFont="1" applyFill="1" applyBorder="1" applyAlignment="1">
      <alignment horizontal="center" vertical="center"/>
      <protection/>
    </xf>
    <xf numFmtId="170" fontId="3" fillId="0" borderId="0" xfId="61" applyNumberFormat="1" applyFont="1" applyFill="1" applyBorder="1" applyAlignment="1">
      <alignment horizontal="left" vertical="center"/>
      <protection/>
    </xf>
    <xf numFmtId="171" fontId="3" fillId="0" borderId="0" xfId="61" applyNumberFormat="1" applyFont="1" applyFill="1" applyBorder="1" applyAlignment="1">
      <alignment horizontal="right" vertical="center"/>
      <protection/>
    </xf>
    <xf numFmtId="172" fontId="3" fillId="0" borderId="0" xfId="61" applyNumberFormat="1" applyFont="1" applyFill="1" applyBorder="1" applyAlignment="1">
      <alignment horizontal="left" vertical="center"/>
      <protection/>
    </xf>
    <xf numFmtId="172" fontId="3" fillId="0" borderId="0" xfId="61" applyNumberFormat="1" applyFont="1" applyFill="1" applyBorder="1" applyAlignment="1">
      <alignment horizontal="center" vertical="center"/>
      <protection/>
    </xf>
    <xf numFmtId="170" fontId="3" fillId="0" borderId="0" xfId="61" applyNumberFormat="1" applyFont="1" applyFill="1" applyBorder="1" applyAlignment="1">
      <alignment vertical="center"/>
      <protection/>
    </xf>
    <xf numFmtId="170" fontId="2" fillId="0" borderId="10" xfId="63" applyNumberFormat="1" applyFont="1" applyFill="1" applyBorder="1" applyAlignment="1">
      <alignment horizontal="left" vertical="center"/>
      <protection/>
    </xf>
    <xf numFmtId="170" fontId="2" fillId="0" borderId="10" xfId="61" applyNumberFormat="1" applyFont="1" applyFill="1" applyBorder="1" applyAlignment="1">
      <alignment horizontal="left" vertical="center"/>
      <protection/>
    </xf>
    <xf numFmtId="170" fontId="3" fillId="0" borderId="10" xfId="61" applyNumberFormat="1" applyFont="1" applyFill="1" applyBorder="1" applyAlignment="1">
      <alignment horizontal="center" vertical="center"/>
      <protection/>
    </xf>
    <xf numFmtId="170" fontId="3" fillId="0" borderId="10" xfId="61" applyNumberFormat="1" applyFont="1" applyFill="1" applyBorder="1" applyAlignment="1">
      <alignment horizontal="left" vertical="center"/>
      <protection/>
    </xf>
    <xf numFmtId="171" fontId="3" fillId="0" borderId="10" xfId="61" applyNumberFormat="1" applyFont="1" applyFill="1" applyBorder="1" applyAlignment="1">
      <alignment horizontal="right" vertical="center"/>
      <protection/>
    </xf>
    <xf numFmtId="172" fontId="3" fillId="0" borderId="10" xfId="61" applyNumberFormat="1" applyFont="1" applyFill="1" applyBorder="1" applyAlignment="1">
      <alignment horizontal="left" vertical="center"/>
      <protection/>
    </xf>
    <xf numFmtId="172" fontId="3" fillId="0" borderId="10" xfId="61" applyNumberFormat="1" applyFont="1" applyFill="1" applyBorder="1" applyAlignment="1">
      <alignment horizontal="center" vertical="center"/>
      <protection/>
    </xf>
    <xf numFmtId="170" fontId="2" fillId="0" borderId="0" xfId="61" applyNumberFormat="1" applyFont="1" applyFill="1" applyBorder="1" applyAlignment="1">
      <alignment vertical="center"/>
      <protection/>
    </xf>
    <xf numFmtId="172" fontId="2" fillId="0" borderId="10" xfId="61" applyNumberFormat="1" applyFont="1" applyFill="1" applyBorder="1" applyAlignment="1">
      <alignment horizontal="right" vertical="center"/>
      <protection/>
    </xf>
    <xf numFmtId="171" fontId="2" fillId="0" borderId="10" xfId="61" applyNumberFormat="1" applyFont="1" applyFill="1" applyBorder="1" applyAlignment="1">
      <alignment horizontal="right" vertical="center"/>
      <protection/>
    </xf>
    <xf numFmtId="172" fontId="2" fillId="0" borderId="0" xfId="61" applyNumberFormat="1" applyFont="1" applyFill="1" applyBorder="1" applyAlignment="1">
      <alignment horizontal="right" vertical="center"/>
      <protection/>
    </xf>
    <xf numFmtId="171" fontId="2" fillId="0" borderId="10" xfId="0" applyNumberFormat="1" applyFont="1" applyFill="1" applyBorder="1" applyAlignment="1">
      <alignment horizontal="right" vertical="center"/>
    </xf>
    <xf numFmtId="171" fontId="2" fillId="0" borderId="0" xfId="61" applyNumberFormat="1" applyFont="1" applyFill="1" applyBorder="1" applyAlignment="1">
      <alignment horizontal="right" vertical="center"/>
      <protection/>
    </xf>
    <xf numFmtId="170" fontId="2" fillId="0" borderId="0" xfId="61" applyNumberFormat="1" applyFont="1" applyFill="1" applyBorder="1" applyAlignment="1">
      <alignment horizontal="center" vertical="center"/>
      <protection/>
    </xf>
    <xf numFmtId="170" fontId="2" fillId="0" borderId="10" xfId="61" applyNumberFormat="1" applyFont="1" applyFill="1" applyBorder="1" applyAlignment="1">
      <alignment horizontal="center" vertical="center"/>
      <protection/>
    </xf>
    <xf numFmtId="170" fontId="2" fillId="0" borderId="0" xfId="59" applyNumberFormat="1" applyFont="1" applyFill="1" applyBorder="1" applyAlignment="1">
      <alignment horizontal="left" vertical="center"/>
      <protection/>
    </xf>
    <xf numFmtId="170" fontId="2" fillId="0" borderId="0" xfId="59" applyNumberFormat="1" applyFont="1" applyFill="1" applyBorder="1" applyAlignment="1">
      <alignment horizontal="center" vertical="center"/>
      <protection/>
    </xf>
    <xf numFmtId="172" fontId="3" fillId="0" borderId="0" xfId="61" applyNumberFormat="1" applyFont="1" applyFill="1" applyBorder="1" applyAlignment="1">
      <alignment horizontal="right" vertical="center"/>
      <protection/>
    </xf>
    <xf numFmtId="173" fontId="3" fillId="0" borderId="0" xfId="61" applyNumberFormat="1" applyFont="1" applyFill="1" applyBorder="1" applyAlignment="1">
      <alignment horizontal="center" vertical="center"/>
      <protection/>
    </xf>
    <xf numFmtId="170" fontId="3" fillId="0" borderId="0" xfId="59" applyNumberFormat="1" applyFont="1" applyFill="1" applyBorder="1" applyAlignment="1">
      <alignment horizontal="left" vertical="center"/>
      <protection/>
    </xf>
    <xf numFmtId="171" fontId="3" fillId="0" borderId="11" xfId="61" applyNumberFormat="1" applyFont="1" applyFill="1" applyBorder="1" applyAlignment="1">
      <alignment horizontal="right" vertical="center"/>
      <protection/>
    </xf>
    <xf numFmtId="175" fontId="3" fillId="0" borderId="0" xfId="61" applyNumberFormat="1" applyFont="1" applyFill="1" applyBorder="1" applyAlignment="1">
      <alignment horizontal="right" vertical="center"/>
      <protection/>
    </xf>
    <xf numFmtId="170" fontId="3" fillId="0" borderId="0" xfId="59" applyNumberFormat="1" applyFont="1" applyFill="1" applyBorder="1" applyAlignment="1" quotePrefix="1">
      <alignment horizontal="left" vertical="center"/>
      <protection/>
    </xf>
    <xf numFmtId="171" fontId="2" fillId="0" borderId="0" xfId="59" applyNumberFormat="1" applyFont="1" applyFill="1" applyBorder="1" applyAlignment="1">
      <alignment horizontal="right" vertical="center"/>
      <protection/>
    </xf>
    <xf numFmtId="170" fontId="3" fillId="0" borderId="0" xfId="59" applyNumberFormat="1" applyFont="1" applyFill="1" applyBorder="1" applyAlignment="1">
      <alignment horizontal="center" vertical="center"/>
      <protection/>
    </xf>
    <xf numFmtId="171" fontId="3" fillId="0" borderId="0" xfId="59" applyNumberFormat="1" applyFont="1" applyFill="1" applyBorder="1" applyAlignment="1">
      <alignment horizontal="right" vertical="center"/>
      <protection/>
    </xf>
    <xf numFmtId="175" fontId="3" fillId="0" borderId="0" xfId="59" applyNumberFormat="1" applyFont="1" applyFill="1" applyBorder="1" applyAlignment="1">
      <alignment horizontal="right" vertical="center"/>
      <protection/>
    </xf>
    <xf numFmtId="172" fontId="3" fillId="0" borderId="0" xfId="59" applyNumberFormat="1" applyFont="1" applyFill="1" applyBorder="1" applyAlignment="1">
      <alignment horizontal="left" vertical="center"/>
      <protection/>
    </xf>
    <xf numFmtId="172" fontId="3" fillId="0" borderId="0" xfId="59" applyNumberFormat="1" applyFont="1" applyFill="1" applyBorder="1" applyAlignment="1">
      <alignment horizontal="center" vertical="center"/>
      <protection/>
    </xf>
    <xf numFmtId="170" fontId="2" fillId="0" borderId="0" xfId="58" applyNumberFormat="1" applyFont="1" applyFill="1" applyBorder="1" applyAlignment="1">
      <alignment horizontal="left" vertical="center"/>
      <protection/>
    </xf>
    <xf numFmtId="0" fontId="2" fillId="0" borderId="0" xfId="62" applyFont="1" applyFill="1" applyAlignment="1">
      <alignment vertical="center"/>
      <protection/>
    </xf>
    <xf numFmtId="171" fontId="3" fillId="0" borderId="0" xfId="62" applyNumberFormat="1" applyFont="1" applyFill="1" applyAlignment="1">
      <alignment horizontal="right"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3" fillId="0" borderId="0" xfId="62" applyFont="1" applyFill="1" applyAlignment="1">
      <alignment vertical="center"/>
      <protection/>
    </xf>
    <xf numFmtId="170" fontId="2" fillId="0" borderId="10" xfId="64" applyNumberFormat="1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vertical="center"/>
      <protection/>
    </xf>
    <xf numFmtId="171" fontId="3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right" vertical="center"/>
      <protection/>
    </xf>
    <xf numFmtId="170" fontId="3" fillId="0" borderId="10" xfId="58" applyNumberFormat="1" applyFont="1" applyFill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left" vertical="center" shrinkToFit="1"/>
      <protection/>
    </xf>
    <xf numFmtId="0" fontId="3" fillId="0" borderId="10" xfId="62" applyFont="1" applyFill="1" applyBorder="1" applyAlignment="1">
      <alignment vertical="center"/>
      <protection/>
    </xf>
    <xf numFmtId="171" fontId="3" fillId="0" borderId="10" xfId="44" applyNumberFormat="1" applyFont="1" applyFill="1" applyBorder="1" applyAlignment="1">
      <alignment horizontal="right" vertical="center"/>
    </xf>
    <xf numFmtId="171" fontId="3" fillId="0" borderId="0" xfId="58" applyNumberFormat="1" applyFont="1" applyFill="1" applyBorder="1" applyAlignment="1">
      <alignment horizontal="right" vertical="center"/>
      <protection/>
    </xf>
    <xf numFmtId="170" fontId="3" fillId="0" borderId="0" xfId="58" applyNumberFormat="1" applyFont="1" applyFill="1" applyBorder="1" applyAlignment="1">
      <alignment horizontal="center" vertical="center"/>
      <protection/>
    </xf>
    <xf numFmtId="170" fontId="3" fillId="0" borderId="0" xfId="58" applyNumberFormat="1" applyFont="1" applyFill="1" applyBorder="1" applyAlignment="1">
      <alignment horizontal="right" vertical="center"/>
      <protection/>
    </xf>
    <xf numFmtId="170" fontId="3" fillId="0" borderId="0" xfId="58" applyNumberFormat="1" applyFont="1" applyFill="1" applyBorder="1" applyAlignment="1">
      <alignment horizontal="left" vertical="center"/>
      <protection/>
    </xf>
    <xf numFmtId="170" fontId="3" fillId="0" borderId="0" xfId="58" applyNumberFormat="1" applyFont="1" applyFill="1" applyBorder="1" applyAlignment="1">
      <alignment vertical="center"/>
      <protection/>
    </xf>
    <xf numFmtId="170" fontId="2" fillId="0" borderId="10" xfId="58" applyNumberFormat="1" applyFont="1" applyFill="1" applyBorder="1" applyAlignment="1">
      <alignment horizontal="left" vertical="center"/>
      <protection/>
    </xf>
    <xf numFmtId="170" fontId="3" fillId="0" borderId="10" xfId="58" applyNumberFormat="1" applyFont="1" applyFill="1" applyBorder="1" applyAlignment="1">
      <alignment horizontal="center" vertical="center"/>
      <protection/>
    </xf>
    <xf numFmtId="170" fontId="3" fillId="0" borderId="10" xfId="58" applyNumberFormat="1" applyFont="1" applyFill="1" applyBorder="1" applyAlignment="1">
      <alignment horizontal="right" vertical="center"/>
      <protection/>
    </xf>
    <xf numFmtId="171" fontId="3" fillId="0" borderId="0" xfId="58" applyNumberFormat="1" applyFont="1" applyFill="1" applyBorder="1" applyAlignment="1">
      <alignment horizontal="center" vertical="center"/>
      <protection/>
    </xf>
    <xf numFmtId="170" fontId="2" fillId="0" borderId="0" xfId="58" applyNumberFormat="1" applyFont="1" applyFill="1" applyBorder="1" applyAlignment="1">
      <alignment horizontal="right" vertical="center"/>
      <protection/>
    </xf>
    <xf numFmtId="170" fontId="2" fillId="0" borderId="10" xfId="58" applyNumberFormat="1" applyFont="1" applyFill="1" applyBorder="1" applyAlignment="1">
      <alignment horizontal="right" vertical="center"/>
      <protection/>
    </xf>
    <xf numFmtId="171" fontId="2" fillId="0" borderId="10" xfId="44" applyNumberFormat="1" applyFont="1" applyFill="1" applyBorder="1" applyAlignment="1">
      <alignment horizontal="right" vertical="center" wrapText="1"/>
    </xf>
    <xf numFmtId="170" fontId="2" fillId="0" borderId="0" xfId="58" applyNumberFormat="1" applyFont="1" applyFill="1" applyBorder="1" applyAlignment="1" quotePrefix="1">
      <alignment horizontal="right" vertical="center"/>
      <protection/>
    </xf>
    <xf numFmtId="0" fontId="3" fillId="0" borderId="0" xfId="62" applyFont="1" applyFill="1" applyAlignment="1" quotePrefix="1">
      <alignment vertical="center"/>
      <protection/>
    </xf>
    <xf numFmtId="171" fontId="3" fillId="0" borderId="10" xfId="58" applyNumberFormat="1" applyFont="1" applyFill="1" applyBorder="1" applyAlignment="1">
      <alignment horizontal="right" vertical="center"/>
      <protection/>
    </xf>
    <xf numFmtId="3" fontId="3" fillId="0" borderId="0" xfId="58" applyNumberFormat="1" applyFont="1" applyFill="1" applyBorder="1" applyAlignment="1">
      <alignment horizontal="right" vertical="center"/>
      <protection/>
    </xf>
    <xf numFmtId="170" fontId="3" fillId="0" borderId="10" xfId="58" applyNumberFormat="1" applyFont="1" applyFill="1" applyBorder="1" applyAlignment="1">
      <alignment vertical="center"/>
      <protection/>
    </xf>
    <xf numFmtId="171" fontId="3" fillId="0" borderId="11" xfId="58" applyNumberFormat="1" applyFont="1" applyFill="1" applyBorder="1" applyAlignment="1">
      <alignment horizontal="right" vertical="center"/>
      <protection/>
    </xf>
    <xf numFmtId="170" fontId="2" fillId="0" borderId="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center" vertical="center"/>
    </xf>
    <xf numFmtId="171" fontId="2" fillId="0" borderId="10" xfId="59" applyNumberFormat="1" applyFont="1" applyFill="1" applyBorder="1" applyAlignment="1">
      <alignment horizontal="right" vertical="center"/>
      <protection/>
    </xf>
    <xf numFmtId="171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Border="1" applyAlignment="1" quotePrefix="1">
      <alignment horizontal="left" vertical="center"/>
    </xf>
    <xf numFmtId="171" fontId="3" fillId="0" borderId="10" xfId="59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Fill="1" applyBorder="1" applyAlignment="1">
      <alignment horizontal="center" vertical="center"/>
    </xf>
    <xf numFmtId="171" fontId="3" fillId="0" borderId="11" xfId="59" applyNumberFormat="1" applyFont="1" applyFill="1" applyBorder="1" applyAlignment="1">
      <alignment horizontal="right" vertical="center"/>
      <protection/>
    </xf>
    <xf numFmtId="170" fontId="2" fillId="0" borderId="0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Fill="1" applyAlignment="1">
      <alignment/>
    </xf>
    <xf numFmtId="171" fontId="2" fillId="0" borderId="10" xfId="44" applyNumberFormat="1" applyFont="1" applyFill="1" applyBorder="1" applyAlignment="1">
      <alignment horizontal="center" vertical="center" wrapText="1"/>
    </xf>
    <xf numFmtId="175" fontId="3" fillId="0" borderId="10" xfId="61" applyNumberFormat="1" applyFont="1" applyFill="1" applyBorder="1" applyAlignment="1">
      <alignment horizontal="right" vertical="center"/>
      <protection/>
    </xf>
    <xf numFmtId="171" fontId="47" fillId="0" borderId="0" xfId="59" applyNumberFormat="1" applyFont="1" applyFill="1" applyBorder="1" applyAlignment="1">
      <alignment horizontal="right" vertical="center"/>
      <protection/>
    </xf>
    <xf numFmtId="170" fontId="47" fillId="0" borderId="0" xfId="59" applyNumberFormat="1" applyFont="1" applyFill="1" applyBorder="1" applyAlignment="1">
      <alignment horizontal="left" vertical="center"/>
      <protection/>
    </xf>
    <xf numFmtId="170" fontId="47" fillId="0" borderId="0" xfId="59" applyNumberFormat="1" applyFont="1" applyFill="1" applyBorder="1" applyAlignment="1">
      <alignment horizontal="center" vertical="center"/>
      <protection/>
    </xf>
    <xf numFmtId="170" fontId="48" fillId="0" borderId="0" xfId="0" applyNumberFormat="1" applyFont="1" applyFill="1" applyBorder="1" applyAlignment="1">
      <alignment horizontal="left" vertical="center"/>
    </xf>
    <xf numFmtId="171" fontId="3" fillId="0" borderId="0" xfId="60" applyNumberFormat="1" applyFont="1" applyFill="1" applyBorder="1" applyAlignment="1">
      <alignment horizontal="right" vertical="center"/>
      <protection/>
    </xf>
    <xf numFmtId="170" fontId="3" fillId="0" borderId="0" xfId="60" applyNumberFormat="1" applyFont="1" applyFill="1" applyBorder="1" applyAlignment="1">
      <alignment horizontal="left" vertical="center"/>
      <protection/>
    </xf>
    <xf numFmtId="170" fontId="3" fillId="0" borderId="0" xfId="60" applyNumberFormat="1" applyFont="1" applyFill="1" applyBorder="1" applyAlignment="1">
      <alignment horizontal="center" vertical="center"/>
      <protection/>
    </xf>
    <xf numFmtId="170" fontId="2" fillId="0" borderId="0" xfId="60" applyNumberFormat="1" applyFont="1" applyFill="1" applyBorder="1" applyAlignment="1">
      <alignment horizontal="left" vertical="center"/>
      <protection/>
    </xf>
    <xf numFmtId="170" fontId="2" fillId="0" borderId="0" xfId="60" applyNumberFormat="1" applyFont="1" applyFill="1" applyBorder="1" applyAlignment="1">
      <alignment horizontal="center" vertical="center"/>
      <protection/>
    </xf>
    <xf numFmtId="171" fontId="3" fillId="0" borderId="10" xfId="60" applyNumberFormat="1" applyFont="1" applyFill="1" applyBorder="1" applyAlignment="1">
      <alignment horizontal="right" vertical="center"/>
      <protection/>
    </xf>
    <xf numFmtId="176" fontId="2" fillId="0" borderId="0" xfId="44" applyFont="1" applyFill="1" applyAlignment="1">
      <alignment horizontal="right" vertical="center"/>
    </xf>
    <xf numFmtId="171" fontId="2" fillId="0" borderId="0" xfId="44" applyNumberFormat="1" applyFont="1" applyFill="1" applyAlignment="1">
      <alignment horizontal="right" vertical="center"/>
    </xf>
    <xf numFmtId="171" fontId="2" fillId="0" borderId="0" xfId="44" applyNumberFormat="1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171" fontId="2" fillId="0" borderId="0" xfId="58" applyNumberFormat="1" applyFont="1" applyFill="1" applyBorder="1" applyAlignment="1">
      <alignment horizontal="right" vertical="center"/>
      <protection/>
    </xf>
    <xf numFmtId="176" fontId="2" fillId="0" borderId="0" xfId="44" applyFont="1" applyFill="1" applyBorder="1" applyAlignment="1">
      <alignment horizontal="right" vertical="center" wrapText="1"/>
    </xf>
    <xf numFmtId="171" fontId="2" fillId="0" borderId="0" xfId="44" applyNumberFormat="1" applyFont="1" applyFill="1" applyBorder="1" applyAlignment="1">
      <alignment horizontal="right" vertical="center" wrapText="1"/>
    </xf>
    <xf numFmtId="171" fontId="3" fillId="0" borderId="0" xfId="42" applyNumberFormat="1" applyFont="1" applyFill="1" applyAlignment="1">
      <alignment vertical="center"/>
    </xf>
    <xf numFmtId="171" fontId="3" fillId="0" borderId="0" xfId="62" applyNumberFormat="1" applyFont="1" applyFill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171" fontId="3" fillId="0" borderId="0" xfId="62" applyNumberFormat="1" applyFont="1" applyFill="1" applyAlignment="1">
      <alignment horizontal="center" vertical="center"/>
      <protection/>
    </xf>
    <xf numFmtId="171" fontId="3" fillId="0" borderId="0" xfId="62" applyNumberFormat="1" applyFont="1" applyFill="1" applyBorder="1" applyAlignment="1">
      <alignment horizontal="right" vertical="center"/>
      <protection/>
    </xf>
    <xf numFmtId="172" fontId="3" fillId="0" borderId="0" xfId="62" applyNumberFormat="1" applyFont="1" applyFill="1" applyAlignment="1">
      <alignment horizontal="right" vertical="center"/>
      <protection/>
    </xf>
    <xf numFmtId="171" fontId="3" fillId="0" borderId="10" xfId="62" applyNumberFormat="1" applyFont="1" applyFill="1" applyBorder="1" applyAlignment="1">
      <alignment vertical="center"/>
      <protection/>
    </xf>
    <xf numFmtId="171" fontId="3" fillId="0" borderId="10" xfId="42" applyNumberFormat="1" applyFont="1" applyFill="1" applyBorder="1" applyAlignment="1">
      <alignment vertical="center"/>
    </xf>
    <xf numFmtId="170" fontId="3" fillId="0" borderId="0" xfId="58" applyNumberFormat="1" applyFont="1" applyFill="1" applyAlignment="1">
      <alignment vertical="center"/>
      <protection/>
    </xf>
    <xf numFmtId="172" fontId="3" fillId="0" borderId="0" xfId="62" applyNumberFormat="1" applyFont="1" applyFill="1" applyBorder="1" applyAlignment="1">
      <alignment horizontal="right" vertical="center"/>
      <protection/>
    </xf>
    <xf numFmtId="171" fontId="3" fillId="0" borderId="11" xfId="62" applyNumberFormat="1" applyFont="1" applyFill="1" applyBorder="1" applyAlignment="1">
      <alignment horizontal="right" vertical="center"/>
      <protection/>
    </xf>
    <xf numFmtId="171" fontId="3" fillId="0" borderId="10" xfId="42" applyNumberFormat="1" applyFont="1" applyFill="1" applyBorder="1" applyAlignment="1">
      <alignment horizontal="right" vertical="center"/>
    </xf>
    <xf numFmtId="171" fontId="3" fillId="0" borderId="0" xfId="42" applyNumberFormat="1" applyFont="1" applyFill="1" applyBorder="1" applyAlignment="1">
      <alignment horizontal="right" vertical="center"/>
    </xf>
    <xf numFmtId="171" fontId="3" fillId="0" borderId="0" xfId="42" applyNumberFormat="1" applyFont="1" applyFill="1" applyAlignment="1">
      <alignment horizontal="right" vertical="center"/>
    </xf>
    <xf numFmtId="171" fontId="2" fillId="0" borderId="10" xfId="62" applyNumberFormat="1" applyFont="1" applyFill="1" applyBorder="1" applyAlignment="1">
      <alignment horizontal="right" vertical="center"/>
      <protection/>
    </xf>
    <xf numFmtId="0" fontId="2" fillId="0" borderId="10" xfId="62" applyFont="1" applyFill="1" applyBorder="1" applyAlignment="1">
      <alignment horizontal="right" vertical="center"/>
      <protection/>
    </xf>
    <xf numFmtId="0" fontId="2" fillId="0" borderId="10" xfId="62" applyNumberFormat="1" applyFont="1" applyFill="1" applyBorder="1" applyAlignment="1">
      <alignment horizontal="right" vertical="center"/>
      <protection/>
    </xf>
    <xf numFmtId="171" fontId="2" fillId="0" borderId="0" xfId="62" applyNumberFormat="1" applyFont="1" applyFill="1" applyBorder="1" applyAlignment="1">
      <alignment vertical="center"/>
      <protection/>
    </xf>
    <xf numFmtId="171" fontId="2" fillId="0" borderId="0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171" fontId="2" fillId="0" borderId="10" xfId="44" applyNumberFormat="1" applyFont="1" applyFill="1" applyBorder="1" applyAlignment="1">
      <alignment horizontal="center" vertical="center"/>
    </xf>
    <xf numFmtId="182" fontId="3" fillId="0" borderId="0" xfId="62" applyNumberFormat="1" applyFont="1" applyFill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170" fontId="3" fillId="0" borderId="10" xfId="0" applyNumberFormat="1" applyFont="1" applyFill="1" applyBorder="1" applyAlignment="1">
      <alignment horizontal="left" vertical="center" shrinkToFit="1"/>
    </xf>
    <xf numFmtId="171" fontId="2" fillId="0" borderId="10" xfId="44" applyNumberFormat="1" applyFont="1" applyFill="1" applyBorder="1" applyAlignment="1">
      <alignment horizontal="center" vertical="center"/>
    </xf>
    <xf numFmtId="0" fontId="2" fillId="0" borderId="12" xfId="62" applyFont="1" applyFill="1" applyBorder="1" applyAlignment="1">
      <alignment horizontal="center" vertical="center"/>
      <protection/>
    </xf>
    <xf numFmtId="171" fontId="2" fillId="0" borderId="12" xfId="62" applyNumberFormat="1" applyFont="1" applyFill="1" applyBorder="1" applyAlignment="1">
      <alignment horizontal="center" vertical="center"/>
      <protection/>
    </xf>
    <xf numFmtId="170" fontId="2" fillId="0" borderId="10" xfId="58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13" xfId="58"/>
    <cellStyle name="Normal 3" xfId="59"/>
    <cellStyle name="Normal 3 2" xfId="60"/>
    <cellStyle name="Normal_EGCO_June10 TE" xfId="61"/>
    <cellStyle name="Normal_KEGCO_2002" xfId="62"/>
    <cellStyle name="Normal_Sheet5" xfId="63"/>
    <cellStyle name="Normal_Sheet7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hachai%20chatanantaw\Desktop\Template%20adjustment%20Q117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 FY16"/>
      <sheetName val="Adjustment Q1'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138"/>
  <sheetViews>
    <sheetView tabSelected="1" zoomScale="120" zoomScaleNormal="120" zoomScaleSheetLayoutView="100" workbookViewId="0" topLeftCell="A1">
      <selection activeCell="A1" sqref="A1"/>
    </sheetView>
  </sheetViews>
  <sheetFormatPr defaultColWidth="9.140625" defaultRowHeight="15.75" customHeight="1"/>
  <cols>
    <col min="1" max="2" width="1.1484375" style="3" customWidth="1"/>
    <col min="3" max="3" width="31.00390625" style="3" customWidth="1"/>
    <col min="4" max="4" width="6.7109375" style="2" customWidth="1"/>
    <col min="5" max="5" width="0.7187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7109375" style="4" customWidth="1"/>
    <col min="11" max="11" width="0.71875" style="3" customWidth="1"/>
    <col min="12" max="12" width="11.7109375" style="4" customWidth="1"/>
    <col min="13" max="16384" width="9.140625" style="5" customWidth="1"/>
  </cols>
  <sheetData>
    <row r="1" spans="1:12" ht="21.75" customHeight="1">
      <c r="A1" s="1" t="s">
        <v>0</v>
      </c>
      <c r="B1" s="1"/>
      <c r="C1" s="1"/>
      <c r="L1" s="120"/>
    </row>
    <row r="2" spans="1:3" ht="21.75" customHeight="1">
      <c r="A2" s="1" t="s">
        <v>1</v>
      </c>
      <c r="B2" s="1"/>
      <c r="C2" s="1"/>
    </row>
    <row r="3" spans="1:12" ht="21.75" customHeight="1">
      <c r="A3" s="6" t="s">
        <v>200</v>
      </c>
      <c r="B3" s="6"/>
      <c r="C3" s="6"/>
      <c r="D3" s="7"/>
      <c r="E3" s="8"/>
      <c r="F3" s="9"/>
      <c r="G3" s="8"/>
      <c r="H3" s="9"/>
      <c r="I3" s="7"/>
      <c r="J3" s="9"/>
      <c r="K3" s="8"/>
      <c r="L3" s="9"/>
    </row>
    <row r="4" ht="18.75" customHeight="1"/>
    <row r="5" spans="2:12" s="10" customFormat="1" ht="18.75" customHeight="1">
      <c r="B5" s="11"/>
      <c r="C5" s="11"/>
      <c r="D5" s="12"/>
      <c r="E5" s="13"/>
      <c r="F5" s="14"/>
      <c r="G5" s="15"/>
      <c r="H5" s="16" t="s">
        <v>2</v>
      </c>
      <c r="I5" s="17"/>
      <c r="J5" s="14"/>
      <c r="K5" s="15"/>
      <c r="L5" s="16" t="s">
        <v>170</v>
      </c>
    </row>
    <row r="6" spans="2:12" s="10" customFormat="1" ht="18.75" customHeight="1">
      <c r="B6" s="11"/>
      <c r="C6" s="11"/>
      <c r="D6" s="12"/>
      <c r="E6" s="13"/>
      <c r="F6" s="18" t="s">
        <v>3</v>
      </c>
      <c r="G6" s="13"/>
      <c r="H6" s="18" t="s">
        <v>4</v>
      </c>
      <c r="I6" s="19"/>
      <c r="J6" s="18" t="s">
        <v>3</v>
      </c>
      <c r="K6" s="13"/>
      <c r="L6" s="18" t="s">
        <v>4</v>
      </c>
    </row>
    <row r="7" spans="1:12" s="10" customFormat="1" ht="18.75" customHeight="1">
      <c r="A7" s="11"/>
      <c r="B7" s="11"/>
      <c r="C7" s="11"/>
      <c r="D7" s="20"/>
      <c r="E7" s="13"/>
      <c r="F7" s="18" t="s">
        <v>201</v>
      </c>
      <c r="G7" s="13"/>
      <c r="H7" s="18" t="s">
        <v>5</v>
      </c>
      <c r="I7" s="19"/>
      <c r="J7" s="18" t="s">
        <v>201</v>
      </c>
      <c r="K7" s="13"/>
      <c r="L7" s="18" t="s">
        <v>5</v>
      </c>
    </row>
    <row r="8" spans="1:12" s="10" customFormat="1" ht="18.75" customHeight="1">
      <c r="A8" s="11"/>
      <c r="B8" s="11"/>
      <c r="C8" s="11"/>
      <c r="D8" s="20"/>
      <c r="E8" s="13"/>
      <c r="F8" s="18" t="s">
        <v>6</v>
      </c>
      <c r="G8" s="13"/>
      <c r="H8" s="18" t="s">
        <v>7</v>
      </c>
      <c r="I8" s="19"/>
      <c r="J8" s="18" t="s">
        <v>6</v>
      </c>
      <c r="K8" s="13"/>
      <c r="L8" s="18" t="s">
        <v>7</v>
      </c>
    </row>
    <row r="9" spans="1:12" s="10" customFormat="1" ht="18.75" customHeight="1">
      <c r="A9" s="11"/>
      <c r="B9" s="11"/>
      <c r="C9" s="11"/>
      <c r="D9" s="21" t="s">
        <v>8</v>
      </c>
      <c r="E9" s="13"/>
      <c r="F9" s="16" t="s">
        <v>9</v>
      </c>
      <c r="G9" s="13"/>
      <c r="H9" s="16" t="s">
        <v>9</v>
      </c>
      <c r="I9" s="19"/>
      <c r="J9" s="16" t="s">
        <v>9</v>
      </c>
      <c r="K9" s="13"/>
      <c r="L9" s="16" t="s">
        <v>9</v>
      </c>
    </row>
    <row r="10" spans="1:5" s="10" customFormat="1" ht="15" customHeight="1">
      <c r="A10" s="11"/>
      <c r="B10" s="11"/>
      <c r="C10" s="11"/>
      <c r="E10" s="13"/>
    </row>
    <row r="11" spans="1:12" s="10" customFormat="1" ht="18.75" customHeight="1">
      <c r="A11" s="13" t="s">
        <v>10</v>
      </c>
      <c r="B11" s="11"/>
      <c r="C11" s="11"/>
      <c r="D11" s="20"/>
      <c r="E11" s="11"/>
      <c r="F11" s="22"/>
      <c r="G11" s="11"/>
      <c r="H11" s="22"/>
      <c r="I11" s="20"/>
      <c r="J11" s="22"/>
      <c r="K11" s="11"/>
      <c r="L11" s="22"/>
    </row>
    <row r="12" spans="1:12" s="10" customFormat="1" ht="3.75" customHeight="1">
      <c r="A12" s="13"/>
      <c r="B12" s="11"/>
      <c r="C12" s="11"/>
      <c r="D12" s="20"/>
      <c r="E12" s="11"/>
      <c r="F12" s="22"/>
      <c r="G12" s="11"/>
      <c r="H12" s="22"/>
      <c r="I12" s="20"/>
      <c r="J12" s="22"/>
      <c r="K12" s="11"/>
      <c r="L12" s="22"/>
    </row>
    <row r="13" spans="1:12" s="10" customFormat="1" ht="18.75" customHeight="1">
      <c r="A13" s="13" t="s">
        <v>11</v>
      </c>
      <c r="B13" s="11"/>
      <c r="C13" s="11"/>
      <c r="D13" s="20"/>
      <c r="E13" s="11"/>
      <c r="F13" s="22"/>
      <c r="G13" s="23"/>
      <c r="H13" s="22"/>
      <c r="I13" s="24"/>
      <c r="J13" s="22"/>
      <c r="K13" s="23"/>
      <c r="L13" s="22"/>
    </row>
    <row r="14" spans="1:12" s="10" customFormat="1" ht="3.75" customHeight="1">
      <c r="A14" s="13"/>
      <c r="B14" s="11"/>
      <c r="C14" s="11"/>
      <c r="D14" s="20"/>
      <c r="E14" s="11"/>
      <c r="F14" s="22"/>
      <c r="G14" s="23"/>
      <c r="H14" s="22"/>
      <c r="I14" s="24"/>
      <c r="J14" s="22"/>
      <c r="K14" s="23"/>
      <c r="L14" s="22"/>
    </row>
    <row r="15" spans="1:12" s="10" customFormat="1" ht="18.75" customHeight="1">
      <c r="A15" s="11" t="s">
        <v>12</v>
      </c>
      <c r="B15" s="11"/>
      <c r="C15" s="11"/>
      <c r="D15" s="20"/>
      <c r="E15" s="11"/>
      <c r="F15" s="25">
        <v>3079389</v>
      </c>
      <c r="G15" s="26"/>
      <c r="H15" s="25">
        <v>2672742</v>
      </c>
      <c r="I15" s="25"/>
      <c r="J15" s="25">
        <v>1673224</v>
      </c>
      <c r="K15" s="25"/>
      <c r="L15" s="25">
        <v>652563</v>
      </c>
    </row>
    <row r="16" spans="1:12" s="10" customFormat="1" ht="18.75" customHeight="1">
      <c r="A16" s="11" t="s">
        <v>13</v>
      </c>
      <c r="B16" s="11"/>
      <c r="C16" s="11"/>
      <c r="D16" s="20">
        <v>11</v>
      </c>
      <c r="E16" s="11"/>
      <c r="F16" s="25">
        <v>837388</v>
      </c>
      <c r="G16" s="26"/>
      <c r="H16" s="25">
        <v>1365847</v>
      </c>
      <c r="I16" s="25"/>
      <c r="J16" s="25">
        <v>0</v>
      </c>
      <c r="K16" s="25"/>
      <c r="L16" s="25">
        <v>0</v>
      </c>
    </row>
    <row r="17" spans="1:12" s="10" customFormat="1" ht="18.75" customHeight="1">
      <c r="A17" s="11" t="s">
        <v>14</v>
      </c>
      <c r="B17" s="11"/>
      <c r="C17" s="11"/>
      <c r="D17" s="20">
        <v>8</v>
      </c>
      <c r="E17" s="11"/>
      <c r="F17" s="25">
        <v>1648037</v>
      </c>
      <c r="G17" s="23"/>
      <c r="H17" s="25">
        <v>1319150</v>
      </c>
      <c r="I17" s="25"/>
      <c r="J17" s="25">
        <v>256256</v>
      </c>
      <c r="K17" s="25"/>
      <c r="L17" s="25">
        <v>270869</v>
      </c>
    </row>
    <row r="18" spans="1:12" s="10" customFormat="1" ht="18.75" customHeight="1">
      <c r="A18" s="11" t="s">
        <v>15</v>
      </c>
      <c r="B18" s="11"/>
      <c r="C18" s="11"/>
      <c r="D18" s="20" t="s">
        <v>218</v>
      </c>
      <c r="F18" s="25">
        <v>551614</v>
      </c>
      <c r="G18" s="23"/>
      <c r="H18" s="25">
        <v>585258</v>
      </c>
      <c r="I18" s="25"/>
      <c r="J18" s="25">
        <v>300644</v>
      </c>
      <c r="K18" s="25"/>
      <c r="L18" s="25">
        <v>242641</v>
      </c>
    </row>
    <row r="19" spans="1:12" s="10" customFormat="1" ht="18.75" customHeight="1">
      <c r="A19" s="11" t="s">
        <v>191</v>
      </c>
      <c r="B19" s="11"/>
      <c r="C19" s="11"/>
      <c r="E19" s="11"/>
      <c r="L19" s="25"/>
    </row>
    <row r="20" spans="1:12" s="10" customFormat="1" ht="18.75" customHeight="1">
      <c r="A20" s="11"/>
      <c r="B20" s="11" t="s">
        <v>16</v>
      </c>
      <c r="C20" s="11"/>
      <c r="D20" s="27">
        <v>24.4</v>
      </c>
      <c r="E20" s="11"/>
      <c r="F20" s="25">
        <v>2193</v>
      </c>
      <c r="G20" s="23"/>
      <c r="H20" s="25">
        <v>2193</v>
      </c>
      <c r="I20" s="25"/>
      <c r="J20" s="25">
        <v>1669843</v>
      </c>
      <c r="K20" s="25"/>
      <c r="L20" s="25">
        <v>601193</v>
      </c>
    </row>
    <row r="21" spans="1:12" s="10" customFormat="1" ht="18.75" customHeight="1">
      <c r="A21" s="11" t="s">
        <v>17</v>
      </c>
      <c r="B21" s="11"/>
      <c r="C21" s="11"/>
      <c r="D21" s="20">
        <v>10</v>
      </c>
      <c r="E21" s="11"/>
      <c r="F21" s="28">
        <v>194464</v>
      </c>
      <c r="G21" s="23"/>
      <c r="H21" s="28">
        <v>187023</v>
      </c>
      <c r="I21" s="25"/>
      <c r="J21" s="28">
        <v>192038</v>
      </c>
      <c r="K21" s="25"/>
      <c r="L21" s="28">
        <v>177678</v>
      </c>
    </row>
    <row r="22" spans="1:12" s="10" customFormat="1" ht="3.75" customHeight="1">
      <c r="A22" s="11"/>
      <c r="B22" s="11"/>
      <c r="C22" s="11"/>
      <c r="D22" s="20"/>
      <c r="E22" s="11"/>
      <c r="F22" s="22"/>
      <c r="G22" s="23"/>
      <c r="H22" s="22"/>
      <c r="I22" s="24"/>
      <c r="J22" s="22"/>
      <c r="K22" s="23"/>
      <c r="L22" s="22"/>
    </row>
    <row r="23" spans="1:12" s="10" customFormat="1" ht="18.75" customHeight="1">
      <c r="A23" s="13" t="s">
        <v>18</v>
      </c>
      <c r="B23" s="11"/>
      <c r="C23" s="11"/>
      <c r="D23" s="20"/>
      <c r="E23" s="11"/>
      <c r="F23" s="14">
        <f>SUM(F15:F21)</f>
        <v>6313085</v>
      </c>
      <c r="G23" s="23"/>
      <c r="H23" s="14">
        <f>SUM(H15:H21)</f>
        <v>6132213</v>
      </c>
      <c r="I23" s="24"/>
      <c r="J23" s="14">
        <f>SUM(J15:J21)</f>
        <v>4092005</v>
      </c>
      <c r="K23" s="23"/>
      <c r="L23" s="14">
        <f>SUM(L15:L21)</f>
        <v>1944944</v>
      </c>
    </row>
    <row r="24" spans="1:12" s="10" customFormat="1" ht="18.75" customHeight="1">
      <c r="A24" s="11"/>
      <c r="B24" s="11"/>
      <c r="C24" s="11"/>
      <c r="D24" s="20"/>
      <c r="E24" s="11"/>
      <c r="F24" s="22"/>
      <c r="G24" s="23"/>
      <c r="H24" s="22"/>
      <c r="I24" s="24"/>
      <c r="J24" s="22"/>
      <c r="K24" s="23"/>
      <c r="L24" s="22"/>
    </row>
    <row r="25" spans="1:12" s="10" customFormat="1" ht="18.75" customHeight="1">
      <c r="A25" s="13" t="s">
        <v>19</v>
      </c>
      <c r="B25" s="11"/>
      <c r="C25" s="11"/>
      <c r="D25" s="20"/>
      <c r="E25" s="11"/>
      <c r="F25" s="22"/>
      <c r="G25" s="23"/>
      <c r="H25" s="22"/>
      <c r="I25" s="24"/>
      <c r="J25" s="22"/>
      <c r="K25" s="23"/>
      <c r="L25" s="22"/>
    </row>
    <row r="26" spans="1:12" s="10" customFormat="1" ht="3.75" customHeight="1">
      <c r="A26" s="11"/>
      <c r="B26" s="11"/>
      <c r="C26" s="11"/>
      <c r="D26" s="20"/>
      <c r="E26" s="11"/>
      <c r="F26" s="22"/>
      <c r="G26" s="23"/>
      <c r="H26" s="22"/>
      <c r="I26" s="24"/>
      <c r="J26" s="22"/>
      <c r="K26" s="23"/>
      <c r="L26" s="22"/>
    </row>
    <row r="27" spans="1:12" s="10" customFormat="1" ht="18">
      <c r="A27" s="11" t="s">
        <v>13</v>
      </c>
      <c r="B27" s="11"/>
      <c r="C27" s="11"/>
      <c r="D27" s="20">
        <v>11</v>
      </c>
      <c r="E27" s="11"/>
      <c r="F27" s="22">
        <v>424878</v>
      </c>
      <c r="G27" s="23"/>
      <c r="H27" s="25">
        <v>424219</v>
      </c>
      <c r="I27" s="24"/>
      <c r="J27" s="22">
        <v>100919</v>
      </c>
      <c r="K27" s="23"/>
      <c r="L27" s="25">
        <v>100859</v>
      </c>
    </row>
    <row r="28" spans="1:12" s="10" customFormat="1" ht="18">
      <c r="A28" s="11" t="s">
        <v>20</v>
      </c>
      <c r="B28" s="11"/>
      <c r="C28" s="11"/>
      <c r="D28" s="20">
        <v>12</v>
      </c>
      <c r="E28" s="11"/>
      <c r="F28" s="22">
        <v>8754</v>
      </c>
      <c r="G28" s="23"/>
      <c r="H28" s="22">
        <v>685909</v>
      </c>
      <c r="I28" s="24"/>
      <c r="J28" s="22">
        <v>8754</v>
      </c>
      <c r="K28" s="23"/>
      <c r="L28" s="25">
        <v>685909</v>
      </c>
    </row>
    <row r="29" spans="1:12" s="10" customFormat="1" ht="18.75" customHeight="1">
      <c r="A29" s="11" t="s">
        <v>22</v>
      </c>
      <c r="B29" s="11"/>
      <c r="C29" s="11"/>
      <c r="D29" s="20">
        <v>13</v>
      </c>
      <c r="E29" s="11"/>
      <c r="F29" s="22">
        <v>653655</v>
      </c>
      <c r="G29" s="23"/>
      <c r="H29" s="22">
        <v>0</v>
      </c>
      <c r="I29" s="24"/>
      <c r="J29" s="22">
        <v>681407</v>
      </c>
      <c r="K29" s="23"/>
      <c r="L29" s="25">
        <v>0</v>
      </c>
    </row>
    <row r="30" spans="1:12" s="10" customFormat="1" ht="18.75" customHeight="1">
      <c r="A30" s="11" t="s">
        <v>21</v>
      </c>
      <c r="B30" s="11"/>
      <c r="C30" s="11"/>
      <c r="D30" s="20">
        <v>13</v>
      </c>
      <c r="E30" s="11"/>
      <c r="F30" s="22">
        <v>0</v>
      </c>
      <c r="G30" s="23"/>
      <c r="H30" s="22">
        <v>0</v>
      </c>
      <c r="I30" s="24"/>
      <c r="J30" s="22">
        <v>15093679</v>
      </c>
      <c r="K30" s="23"/>
      <c r="L30" s="25">
        <v>14983679</v>
      </c>
    </row>
    <row r="31" spans="1:12" s="10" customFormat="1" ht="18.75" customHeight="1">
      <c r="A31" s="11" t="s">
        <v>23</v>
      </c>
      <c r="B31" s="11"/>
      <c r="C31" s="11"/>
      <c r="D31" s="27">
        <v>24.4</v>
      </c>
      <c r="E31" s="11"/>
      <c r="F31" s="22">
        <v>0</v>
      </c>
      <c r="G31" s="23"/>
      <c r="H31" s="22">
        <v>0</v>
      </c>
      <c r="I31" s="24"/>
      <c r="J31" s="22">
        <v>66900</v>
      </c>
      <c r="K31" s="23"/>
      <c r="L31" s="25">
        <v>71400</v>
      </c>
    </row>
    <row r="32" spans="1:12" s="10" customFormat="1" ht="18.75" customHeight="1">
      <c r="A32" s="11" t="s">
        <v>188</v>
      </c>
      <c r="B32" s="11"/>
      <c r="C32" s="11"/>
      <c r="D32" s="20">
        <v>14</v>
      </c>
      <c r="E32" s="11"/>
      <c r="F32" s="22">
        <v>35235</v>
      </c>
      <c r="G32" s="23"/>
      <c r="H32" s="22">
        <v>32983</v>
      </c>
      <c r="I32" s="24"/>
      <c r="J32" s="22">
        <v>1032139</v>
      </c>
      <c r="K32" s="23"/>
      <c r="L32" s="25">
        <v>956892</v>
      </c>
    </row>
    <row r="33" spans="1:12" s="10" customFormat="1" ht="18.75" customHeight="1">
      <c r="A33" s="11" t="s">
        <v>24</v>
      </c>
      <c r="B33" s="11"/>
      <c r="C33" s="11"/>
      <c r="D33" s="20">
        <v>15</v>
      </c>
      <c r="E33" s="11"/>
      <c r="F33" s="25">
        <v>34489588</v>
      </c>
      <c r="G33" s="23"/>
      <c r="H33" s="25">
        <v>33485319</v>
      </c>
      <c r="I33" s="25"/>
      <c r="J33" s="25">
        <v>508927</v>
      </c>
      <c r="K33" s="25"/>
      <c r="L33" s="25">
        <v>559117</v>
      </c>
    </row>
    <row r="34" spans="1:12" s="10" customFormat="1" ht="18.75" customHeight="1">
      <c r="A34" s="11" t="s">
        <v>25</v>
      </c>
      <c r="B34" s="11"/>
      <c r="C34" s="11"/>
      <c r="D34" s="20">
        <v>16</v>
      </c>
      <c r="E34" s="11"/>
      <c r="F34" s="25">
        <v>985202</v>
      </c>
      <c r="G34" s="23"/>
      <c r="H34" s="25">
        <v>665891</v>
      </c>
      <c r="I34" s="25"/>
      <c r="J34" s="25">
        <v>10084</v>
      </c>
      <c r="K34" s="25"/>
      <c r="L34" s="25">
        <v>9764</v>
      </c>
    </row>
    <row r="35" spans="1:12" s="10" customFormat="1" ht="18.75" customHeight="1">
      <c r="A35" s="11" t="s">
        <v>207</v>
      </c>
      <c r="B35" s="11"/>
      <c r="C35" s="11"/>
      <c r="D35" s="20">
        <v>17</v>
      </c>
      <c r="E35" s="11"/>
      <c r="F35" s="25">
        <v>6207</v>
      </c>
      <c r="G35" s="23"/>
      <c r="H35" s="25">
        <v>0</v>
      </c>
      <c r="I35" s="25"/>
      <c r="J35" s="25">
        <v>0</v>
      </c>
      <c r="K35" s="25"/>
      <c r="L35" s="25">
        <v>0</v>
      </c>
    </row>
    <row r="36" spans="1:12" s="10" customFormat="1" ht="18.75" customHeight="1">
      <c r="A36" s="11" t="s">
        <v>26</v>
      </c>
      <c r="B36" s="11"/>
      <c r="C36" s="11"/>
      <c r="D36" s="20"/>
      <c r="E36" s="11"/>
      <c r="F36" s="25">
        <v>28873</v>
      </c>
      <c r="G36" s="23"/>
      <c r="H36" s="25">
        <v>23813</v>
      </c>
      <c r="I36" s="25"/>
      <c r="J36" s="25">
        <v>2374</v>
      </c>
      <c r="K36" s="25"/>
      <c r="L36" s="25">
        <v>2244</v>
      </c>
    </row>
    <row r="37" spans="1:12" s="10" customFormat="1" ht="18.75" customHeight="1">
      <c r="A37" s="11" t="s">
        <v>27</v>
      </c>
      <c r="B37" s="11"/>
      <c r="C37" s="11"/>
      <c r="D37" s="20"/>
      <c r="E37" s="11"/>
      <c r="F37" s="28">
        <v>65760</v>
      </c>
      <c r="G37" s="23"/>
      <c r="H37" s="28">
        <v>57046</v>
      </c>
      <c r="I37" s="25"/>
      <c r="J37" s="28">
        <v>23808</v>
      </c>
      <c r="K37" s="25"/>
      <c r="L37" s="28">
        <v>13588</v>
      </c>
    </row>
    <row r="38" spans="1:12" s="10" customFormat="1" ht="3.75" customHeight="1">
      <c r="A38" s="11"/>
      <c r="B38" s="11"/>
      <c r="C38" s="11"/>
      <c r="D38" s="20"/>
      <c r="E38" s="11"/>
      <c r="F38" s="22"/>
      <c r="G38" s="23"/>
      <c r="H38" s="22"/>
      <c r="I38" s="24"/>
      <c r="J38" s="22"/>
      <c r="K38" s="23"/>
      <c r="L38" s="22"/>
    </row>
    <row r="39" spans="1:12" s="10" customFormat="1" ht="18.75" customHeight="1">
      <c r="A39" s="13" t="s">
        <v>28</v>
      </c>
      <c r="C39" s="11"/>
      <c r="D39" s="20"/>
      <c r="E39" s="11"/>
      <c r="F39" s="14">
        <f>SUM(F27:F37)</f>
        <v>36698152</v>
      </c>
      <c r="G39" s="23"/>
      <c r="H39" s="14">
        <f>SUM(H27:H37)</f>
        <v>35375180</v>
      </c>
      <c r="I39" s="24"/>
      <c r="J39" s="14">
        <f>SUM(J27:J37)</f>
        <v>17528991</v>
      </c>
      <c r="K39" s="23"/>
      <c r="L39" s="14">
        <f>SUM(L27:L37)</f>
        <v>17383452</v>
      </c>
    </row>
    <row r="40" spans="1:12" s="10" customFormat="1" ht="3.75" customHeight="1">
      <c r="A40" s="11"/>
      <c r="B40" s="11"/>
      <c r="C40" s="11"/>
      <c r="D40" s="20"/>
      <c r="E40" s="11"/>
      <c r="F40" s="22"/>
      <c r="G40" s="23"/>
      <c r="H40" s="22"/>
      <c r="I40" s="24"/>
      <c r="J40" s="22"/>
      <c r="K40" s="23"/>
      <c r="L40" s="22"/>
    </row>
    <row r="41" spans="1:12" s="10" customFormat="1" ht="18.75" customHeight="1" thickBot="1">
      <c r="A41" s="13" t="s">
        <v>29</v>
      </c>
      <c r="B41" s="11"/>
      <c r="C41" s="11"/>
      <c r="D41" s="20"/>
      <c r="E41" s="11"/>
      <c r="F41" s="29">
        <f>SUM(F39,F23)</f>
        <v>43011237</v>
      </c>
      <c r="G41" s="23"/>
      <c r="H41" s="29">
        <f>SUM(H39,H23)</f>
        <v>41507393</v>
      </c>
      <c r="I41" s="24"/>
      <c r="J41" s="29">
        <f>SUM(J39,J23)</f>
        <v>21620996</v>
      </c>
      <c r="K41" s="23"/>
      <c r="L41" s="29">
        <f>SUM(L39,L23)</f>
        <v>19328396</v>
      </c>
    </row>
    <row r="42" spans="1:12" s="10" customFormat="1" ht="18.75" customHeight="1" thickTop="1">
      <c r="A42" s="13"/>
      <c r="B42" s="11"/>
      <c r="C42" s="11"/>
      <c r="D42" s="20"/>
      <c r="E42" s="11"/>
      <c r="F42" s="22"/>
      <c r="G42" s="23"/>
      <c r="H42" s="22"/>
      <c r="I42" s="24"/>
      <c r="J42" s="22"/>
      <c r="K42" s="23"/>
      <c r="L42" s="22"/>
    </row>
    <row r="43" spans="1:12" s="10" customFormat="1" ht="18.75" customHeight="1">
      <c r="A43" s="13"/>
      <c r="B43" s="11"/>
      <c r="C43" s="11"/>
      <c r="D43" s="20"/>
      <c r="E43" s="11"/>
      <c r="F43" s="22"/>
      <c r="G43" s="23"/>
      <c r="H43" s="22"/>
      <c r="I43" s="24"/>
      <c r="J43" s="22"/>
      <c r="K43" s="23"/>
      <c r="L43" s="22"/>
    </row>
    <row r="44" spans="1:11" ht="18.75" customHeight="1">
      <c r="A44" s="3" t="s">
        <v>30</v>
      </c>
      <c r="G44" s="30"/>
      <c r="I44" s="31"/>
      <c r="K44" s="30"/>
    </row>
    <row r="45" spans="7:11" ht="14.25" customHeight="1">
      <c r="G45" s="30"/>
      <c r="I45" s="31"/>
      <c r="K45" s="30"/>
    </row>
    <row r="46" spans="7:11" ht="13.5" customHeight="1">
      <c r="G46" s="30"/>
      <c r="I46" s="31"/>
      <c r="K46" s="30"/>
    </row>
    <row r="47" spans="1:12" ht="21.75" customHeight="1">
      <c r="A47" s="165" t="s">
        <v>224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pans="1:12" ht="21.75" customHeight="1">
      <c r="A48" s="1" t="s">
        <v>0</v>
      </c>
      <c r="B48" s="1"/>
      <c r="C48" s="1"/>
      <c r="G48" s="30"/>
      <c r="I48" s="31"/>
      <c r="K48" s="30"/>
      <c r="L48" s="120"/>
    </row>
    <row r="49" spans="1:11" ht="21.75" customHeight="1">
      <c r="A49" s="1" t="s">
        <v>1</v>
      </c>
      <c r="B49" s="1"/>
      <c r="C49" s="1"/>
      <c r="G49" s="30"/>
      <c r="I49" s="31"/>
      <c r="K49" s="30"/>
    </row>
    <row r="50" spans="1:12" ht="21.75" customHeight="1">
      <c r="A50" s="6" t="str">
        <f>+A3</f>
        <v>ณ วันที่ 30 กันยายน พ.ศ. 2560</v>
      </c>
      <c r="B50" s="6"/>
      <c r="C50" s="6"/>
      <c r="D50" s="7"/>
      <c r="E50" s="8"/>
      <c r="F50" s="9"/>
      <c r="G50" s="32"/>
      <c r="H50" s="9"/>
      <c r="I50" s="33"/>
      <c r="J50" s="9"/>
      <c r="K50" s="32"/>
      <c r="L50" s="9"/>
    </row>
    <row r="51" spans="7:11" ht="18.75" customHeight="1">
      <c r="G51" s="30"/>
      <c r="I51" s="31"/>
      <c r="K51" s="30"/>
    </row>
    <row r="52" spans="2:12" s="10" customFormat="1" ht="18.75" customHeight="1">
      <c r="B52" s="11"/>
      <c r="C52" s="11"/>
      <c r="D52" s="12"/>
      <c r="E52" s="13"/>
      <c r="F52" s="14"/>
      <c r="G52" s="15"/>
      <c r="H52" s="16" t="s">
        <v>2</v>
      </c>
      <c r="I52" s="17"/>
      <c r="J52" s="14"/>
      <c r="K52" s="15"/>
      <c r="L52" s="16" t="s">
        <v>170</v>
      </c>
    </row>
    <row r="53" spans="1:12" s="10" customFormat="1" ht="18.75" customHeight="1">
      <c r="A53" s="11"/>
      <c r="B53" s="11"/>
      <c r="C53" s="11"/>
      <c r="D53" s="12"/>
      <c r="E53" s="13"/>
      <c r="F53" s="18" t="s">
        <v>3</v>
      </c>
      <c r="G53" s="13"/>
      <c r="H53" s="18" t="s">
        <v>4</v>
      </c>
      <c r="I53" s="19"/>
      <c r="J53" s="18" t="s">
        <v>3</v>
      </c>
      <c r="K53" s="13"/>
      <c r="L53" s="18" t="s">
        <v>4</v>
      </c>
    </row>
    <row r="54" spans="1:12" s="10" customFormat="1" ht="18.75" customHeight="1">
      <c r="A54" s="11"/>
      <c r="B54" s="11"/>
      <c r="C54" s="11"/>
      <c r="D54" s="20"/>
      <c r="E54" s="13"/>
      <c r="F54" s="18" t="s">
        <v>201</v>
      </c>
      <c r="G54" s="13"/>
      <c r="H54" s="18" t="s">
        <v>5</v>
      </c>
      <c r="I54" s="19"/>
      <c r="J54" s="18" t="s">
        <v>201</v>
      </c>
      <c r="K54" s="13"/>
      <c r="L54" s="18" t="s">
        <v>5</v>
      </c>
    </row>
    <row r="55" spans="1:12" s="10" customFormat="1" ht="18.75" customHeight="1">
      <c r="A55" s="11"/>
      <c r="B55" s="11"/>
      <c r="C55" s="11"/>
      <c r="D55" s="20"/>
      <c r="E55" s="13"/>
      <c r="F55" s="18" t="s">
        <v>6</v>
      </c>
      <c r="G55" s="13"/>
      <c r="H55" s="18" t="s">
        <v>7</v>
      </c>
      <c r="I55" s="19"/>
      <c r="J55" s="18" t="s">
        <v>6</v>
      </c>
      <c r="K55" s="13"/>
      <c r="L55" s="18" t="s">
        <v>7</v>
      </c>
    </row>
    <row r="56" spans="1:12" s="10" customFormat="1" ht="18.75" customHeight="1">
      <c r="A56" s="11"/>
      <c r="B56" s="11"/>
      <c r="C56" s="11"/>
      <c r="D56" s="21" t="s">
        <v>8</v>
      </c>
      <c r="E56" s="13"/>
      <c r="F56" s="16" t="s">
        <v>9</v>
      </c>
      <c r="G56" s="13"/>
      <c r="H56" s="16" t="s">
        <v>9</v>
      </c>
      <c r="I56" s="19"/>
      <c r="J56" s="16" t="s">
        <v>9</v>
      </c>
      <c r="K56" s="13"/>
      <c r="L56" s="16" t="s">
        <v>9</v>
      </c>
    </row>
    <row r="57" spans="1:12" s="10" customFormat="1" ht="15" customHeight="1">
      <c r="A57" s="11"/>
      <c r="B57" s="11"/>
      <c r="C57" s="11"/>
      <c r="D57" s="19"/>
      <c r="E57" s="13"/>
      <c r="F57" s="18"/>
      <c r="G57" s="13"/>
      <c r="H57" s="18"/>
      <c r="I57" s="19"/>
      <c r="J57" s="18"/>
      <c r="K57" s="13"/>
      <c r="L57" s="18"/>
    </row>
    <row r="58" spans="1:12" s="10" customFormat="1" ht="18.75" customHeight="1">
      <c r="A58" s="13" t="s">
        <v>31</v>
      </c>
      <c r="B58" s="11"/>
      <c r="C58" s="11"/>
      <c r="D58" s="20"/>
      <c r="E58" s="11"/>
      <c r="F58" s="22"/>
      <c r="G58" s="23"/>
      <c r="H58" s="22"/>
      <c r="I58" s="24"/>
      <c r="J58" s="22"/>
      <c r="K58" s="23"/>
      <c r="L58" s="22"/>
    </row>
    <row r="59" spans="1:12" s="10" customFormat="1" ht="6" customHeight="1">
      <c r="A59" s="13"/>
      <c r="B59" s="11"/>
      <c r="C59" s="11"/>
      <c r="D59" s="20"/>
      <c r="E59" s="11"/>
      <c r="F59" s="22"/>
      <c r="G59" s="23"/>
      <c r="H59" s="22"/>
      <c r="I59" s="24"/>
      <c r="J59" s="22"/>
      <c r="K59" s="23"/>
      <c r="L59" s="22"/>
    </row>
    <row r="60" spans="1:12" s="10" customFormat="1" ht="18.75" customHeight="1">
      <c r="A60" s="13" t="s">
        <v>32</v>
      </c>
      <c r="B60" s="11"/>
      <c r="C60" s="11"/>
      <c r="D60" s="20"/>
      <c r="E60" s="11"/>
      <c r="F60" s="22"/>
      <c r="G60" s="23"/>
      <c r="H60" s="22"/>
      <c r="I60" s="24"/>
      <c r="J60" s="22"/>
      <c r="K60" s="23"/>
      <c r="L60" s="22"/>
    </row>
    <row r="61" spans="1:12" s="10" customFormat="1" ht="6" customHeight="1">
      <c r="A61" s="13"/>
      <c r="B61" s="11"/>
      <c r="C61" s="11"/>
      <c r="D61" s="20"/>
      <c r="E61" s="11"/>
      <c r="F61" s="22"/>
      <c r="G61" s="23"/>
      <c r="H61" s="22"/>
      <c r="I61" s="24"/>
      <c r="J61" s="22"/>
      <c r="K61" s="23"/>
      <c r="L61" s="22"/>
    </row>
    <row r="62" spans="1:12" s="10" customFormat="1" ht="18.75" customHeight="1">
      <c r="A62" s="11" t="s">
        <v>33</v>
      </c>
      <c r="B62" s="11"/>
      <c r="C62" s="11"/>
      <c r="D62" s="20">
        <v>18</v>
      </c>
      <c r="E62" s="11"/>
      <c r="F62" s="22">
        <v>846119</v>
      </c>
      <c r="G62" s="26"/>
      <c r="H62" s="25">
        <v>946491</v>
      </c>
      <c r="I62" s="25"/>
      <c r="J62" s="25">
        <v>846119</v>
      </c>
      <c r="K62" s="25"/>
      <c r="L62" s="25">
        <v>946491</v>
      </c>
    </row>
    <row r="63" spans="1:12" s="10" customFormat="1" ht="18.75" customHeight="1">
      <c r="A63" s="11" t="s">
        <v>34</v>
      </c>
      <c r="B63" s="11"/>
      <c r="C63" s="11"/>
      <c r="E63" s="11"/>
      <c r="F63" s="22">
        <v>99674</v>
      </c>
      <c r="G63" s="26"/>
      <c r="H63" s="25">
        <v>61618</v>
      </c>
      <c r="I63" s="25"/>
      <c r="J63" s="25">
        <v>99674</v>
      </c>
      <c r="K63" s="25"/>
      <c r="L63" s="25">
        <v>61367</v>
      </c>
    </row>
    <row r="64" spans="1:12" s="10" customFormat="1" ht="18.75" customHeight="1">
      <c r="A64" s="11" t="s">
        <v>35</v>
      </c>
      <c r="B64" s="11"/>
      <c r="C64" s="11"/>
      <c r="D64" s="27" t="s">
        <v>215</v>
      </c>
      <c r="E64" s="11"/>
      <c r="F64" s="22">
        <v>302159</v>
      </c>
      <c r="G64" s="26"/>
      <c r="H64" s="121">
        <v>358086</v>
      </c>
      <c r="I64" s="25"/>
      <c r="J64" s="25">
        <v>109363</v>
      </c>
      <c r="K64" s="25"/>
      <c r="L64" s="25">
        <v>147551</v>
      </c>
    </row>
    <row r="65" spans="1:12" s="10" customFormat="1" ht="18.75" customHeight="1">
      <c r="A65" s="11" t="s">
        <v>36</v>
      </c>
      <c r="B65" s="11"/>
      <c r="C65" s="11"/>
      <c r="D65" s="20"/>
      <c r="E65" s="11"/>
      <c r="F65" s="22">
        <v>0</v>
      </c>
      <c r="G65" s="26"/>
      <c r="H65" s="25">
        <v>135652</v>
      </c>
      <c r="I65" s="25"/>
      <c r="J65" s="25">
        <v>0</v>
      </c>
      <c r="K65" s="25"/>
      <c r="L65" s="25">
        <v>0</v>
      </c>
    </row>
    <row r="66" spans="1:12" s="10" customFormat="1" ht="18.75" customHeight="1">
      <c r="A66" s="11" t="s">
        <v>37</v>
      </c>
      <c r="B66" s="11"/>
      <c r="C66" s="11"/>
      <c r="D66" s="20"/>
      <c r="E66" s="11"/>
      <c r="F66" s="22"/>
      <c r="G66" s="26"/>
      <c r="H66" s="22"/>
      <c r="I66" s="25"/>
      <c r="J66" s="25"/>
      <c r="K66" s="25"/>
      <c r="L66" s="25"/>
    </row>
    <row r="67" spans="1:12" s="10" customFormat="1" ht="18.75" customHeight="1">
      <c r="A67" s="11"/>
      <c r="B67" s="11" t="s">
        <v>38</v>
      </c>
      <c r="D67" s="20">
        <v>20</v>
      </c>
      <c r="E67" s="11"/>
      <c r="F67" s="22">
        <v>1899150</v>
      </c>
      <c r="G67" s="26"/>
      <c r="H67" s="25">
        <v>1644104</v>
      </c>
      <c r="I67" s="25"/>
      <c r="J67" s="25">
        <v>0</v>
      </c>
      <c r="K67" s="25"/>
      <c r="L67" s="25">
        <v>0</v>
      </c>
    </row>
    <row r="68" spans="1:12" s="10" customFormat="1" ht="18.75" customHeight="1">
      <c r="A68" s="11" t="s">
        <v>39</v>
      </c>
      <c r="B68" s="11"/>
      <c r="C68" s="11"/>
      <c r="D68" s="20"/>
      <c r="E68" s="11"/>
      <c r="F68" s="22"/>
      <c r="G68" s="26"/>
      <c r="H68" s="25"/>
      <c r="I68" s="25"/>
      <c r="J68" s="25"/>
      <c r="K68" s="25"/>
      <c r="L68" s="25"/>
    </row>
    <row r="69" spans="1:12" s="10" customFormat="1" ht="18.75" customHeight="1">
      <c r="A69" s="11"/>
      <c r="B69" s="11" t="s">
        <v>38</v>
      </c>
      <c r="D69" s="20"/>
      <c r="E69" s="11"/>
      <c r="F69" s="22">
        <v>1087</v>
      </c>
      <c r="G69" s="26"/>
      <c r="H69" s="25">
        <v>7063</v>
      </c>
      <c r="I69" s="25"/>
      <c r="J69" s="25">
        <v>0</v>
      </c>
      <c r="K69" s="25"/>
      <c r="L69" s="25">
        <v>1723</v>
      </c>
    </row>
    <row r="70" spans="1:12" s="10" customFormat="1" ht="18.75" customHeight="1">
      <c r="A70" s="11" t="s">
        <v>40</v>
      </c>
      <c r="B70" s="11"/>
      <c r="C70" s="11"/>
      <c r="D70" s="27">
        <v>24.5</v>
      </c>
      <c r="E70" s="11"/>
      <c r="F70" s="22">
        <v>0</v>
      </c>
      <c r="G70" s="26"/>
      <c r="H70" s="25">
        <v>0</v>
      </c>
      <c r="I70" s="25"/>
      <c r="J70" s="25">
        <v>54000</v>
      </c>
      <c r="K70" s="25"/>
      <c r="L70" s="25">
        <v>54000</v>
      </c>
    </row>
    <row r="71" spans="1:12" s="10" customFormat="1" ht="18.75" customHeight="1">
      <c r="A71" s="11" t="s">
        <v>41</v>
      </c>
      <c r="B71" s="11"/>
      <c r="C71" s="11"/>
      <c r="D71" s="20"/>
      <c r="E71" s="11"/>
      <c r="F71" s="22">
        <v>47</v>
      </c>
      <c r="G71" s="26"/>
      <c r="H71" s="25">
        <v>13</v>
      </c>
      <c r="I71" s="25"/>
      <c r="J71" s="25">
        <v>0</v>
      </c>
      <c r="K71" s="25"/>
      <c r="L71" s="25">
        <v>0</v>
      </c>
    </row>
    <row r="72" spans="1:12" s="10" customFormat="1" ht="18.75" customHeight="1">
      <c r="A72" s="11" t="s">
        <v>42</v>
      </c>
      <c r="B72" s="11"/>
      <c r="C72" s="11"/>
      <c r="D72" s="27"/>
      <c r="E72" s="11"/>
      <c r="F72" s="34">
        <v>204059</v>
      </c>
      <c r="G72" s="26"/>
      <c r="H72" s="28">
        <v>385238</v>
      </c>
      <c r="I72" s="25"/>
      <c r="J72" s="28">
        <v>0</v>
      </c>
      <c r="K72" s="25"/>
      <c r="L72" s="28">
        <v>0</v>
      </c>
    </row>
    <row r="73" spans="2:12" s="10" customFormat="1" ht="6" customHeight="1">
      <c r="B73" s="35"/>
      <c r="C73" s="11"/>
      <c r="D73" s="20"/>
      <c r="E73" s="11"/>
      <c r="F73" s="22"/>
      <c r="G73" s="26"/>
      <c r="H73" s="22"/>
      <c r="I73" s="24"/>
      <c r="J73" s="22"/>
      <c r="K73" s="23"/>
      <c r="L73" s="22"/>
    </row>
    <row r="74" spans="1:12" s="10" customFormat="1" ht="18.75" customHeight="1">
      <c r="A74" s="13" t="s">
        <v>43</v>
      </c>
      <c r="C74" s="11"/>
      <c r="D74" s="20"/>
      <c r="E74" s="11"/>
      <c r="F74" s="14">
        <f>SUM(F62:F72)</f>
        <v>3352295</v>
      </c>
      <c r="G74" s="23"/>
      <c r="H74" s="14">
        <f>SUM(H62:H72)</f>
        <v>3538265</v>
      </c>
      <c r="I74" s="24"/>
      <c r="J74" s="14">
        <f>SUM(J62:J72)</f>
        <v>1109156</v>
      </c>
      <c r="K74" s="23"/>
      <c r="L74" s="14">
        <f>SUM(L62:L72)</f>
        <v>1211132</v>
      </c>
    </row>
    <row r="75" spans="1:12" s="10" customFormat="1" ht="14.25" customHeight="1">
      <c r="A75" s="11"/>
      <c r="B75" s="11"/>
      <c r="C75" s="11"/>
      <c r="D75" s="20"/>
      <c r="E75" s="11"/>
      <c r="F75" s="22"/>
      <c r="G75" s="23"/>
      <c r="H75" s="22"/>
      <c r="I75" s="24"/>
      <c r="J75" s="22"/>
      <c r="K75" s="23"/>
      <c r="L75" s="22"/>
    </row>
    <row r="76" spans="1:12" s="10" customFormat="1" ht="18.75" customHeight="1">
      <c r="A76" s="13" t="s">
        <v>44</v>
      </c>
      <c r="B76" s="11"/>
      <c r="C76" s="11"/>
      <c r="D76" s="20"/>
      <c r="E76" s="11"/>
      <c r="F76" s="22"/>
      <c r="G76" s="23"/>
      <c r="H76" s="22"/>
      <c r="I76" s="24"/>
      <c r="J76" s="22"/>
      <c r="K76" s="23"/>
      <c r="L76" s="22"/>
    </row>
    <row r="77" spans="1:12" s="10" customFormat="1" ht="6" customHeight="1">
      <c r="A77" s="13"/>
      <c r="B77" s="11"/>
      <c r="C77" s="11"/>
      <c r="D77" s="20"/>
      <c r="E77" s="11"/>
      <c r="F77" s="22"/>
      <c r="G77" s="23"/>
      <c r="H77" s="22"/>
      <c r="I77" s="24"/>
      <c r="J77" s="22"/>
      <c r="K77" s="23"/>
      <c r="L77" s="22"/>
    </row>
    <row r="78" spans="1:12" s="10" customFormat="1" ht="18.75" customHeight="1">
      <c r="A78" s="11" t="s">
        <v>45</v>
      </c>
      <c r="B78" s="11"/>
      <c r="C78" s="11"/>
      <c r="D78" s="36">
        <v>20</v>
      </c>
      <c r="E78" s="11"/>
      <c r="F78" s="25">
        <v>16762851</v>
      </c>
      <c r="G78" s="23"/>
      <c r="H78" s="25">
        <v>17787978</v>
      </c>
      <c r="I78" s="37"/>
      <c r="J78" s="25">
        <v>0</v>
      </c>
      <c r="K78" s="38"/>
      <c r="L78" s="25">
        <v>0</v>
      </c>
    </row>
    <row r="79" spans="1:12" s="10" customFormat="1" ht="18.75" customHeight="1">
      <c r="A79" s="11" t="s">
        <v>46</v>
      </c>
      <c r="B79" s="11"/>
      <c r="C79" s="11"/>
      <c r="D79" s="36">
        <v>21</v>
      </c>
      <c r="E79" s="11"/>
      <c r="F79" s="25">
        <v>7993094</v>
      </c>
      <c r="G79" s="23"/>
      <c r="H79" s="25">
        <v>7991405</v>
      </c>
      <c r="I79" s="37"/>
      <c r="J79" s="25">
        <v>7993094</v>
      </c>
      <c r="K79" s="38"/>
      <c r="L79" s="25">
        <v>7991405</v>
      </c>
    </row>
    <row r="80" spans="1:12" s="10" customFormat="1" ht="18.75" customHeight="1">
      <c r="A80" s="11" t="s">
        <v>42</v>
      </c>
      <c r="B80" s="11"/>
      <c r="C80" s="11"/>
      <c r="D80" s="36"/>
      <c r="E80" s="11"/>
      <c r="F80" s="25">
        <v>318250</v>
      </c>
      <c r="G80" s="23"/>
      <c r="H80" s="25">
        <v>493370</v>
      </c>
      <c r="I80" s="37"/>
      <c r="J80" s="25">
        <v>0</v>
      </c>
      <c r="K80" s="38"/>
      <c r="L80" s="25">
        <v>0</v>
      </c>
    </row>
    <row r="81" spans="1:12" s="10" customFormat="1" ht="18.75" customHeight="1">
      <c r="A81" s="11" t="s">
        <v>47</v>
      </c>
      <c r="B81" s="11"/>
      <c r="C81" s="11"/>
      <c r="D81" s="36"/>
      <c r="E81" s="11"/>
      <c r="F81" s="25">
        <v>3958</v>
      </c>
      <c r="G81" s="23"/>
      <c r="H81" s="25">
        <v>1046</v>
      </c>
      <c r="I81" s="37"/>
      <c r="J81" s="25">
        <v>0</v>
      </c>
      <c r="K81" s="38"/>
      <c r="L81" s="25">
        <v>0</v>
      </c>
    </row>
    <row r="82" spans="1:12" s="10" customFormat="1" ht="18.75" customHeight="1">
      <c r="A82" s="11" t="s">
        <v>48</v>
      </c>
      <c r="B82" s="11"/>
      <c r="C82" s="11"/>
      <c r="D82" s="20"/>
      <c r="E82" s="11"/>
      <c r="F82" s="25">
        <v>7412</v>
      </c>
      <c r="G82" s="23"/>
      <c r="H82" s="25">
        <v>6512</v>
      </c>
      <c r="I82" s="37"/>
      <c r="J82" s="25">
        <v>4837</v>
      </c>
      <c r="K82" s="38"/>
      <c r="L82" s="25">
        <v>4185</v>
      </c>
    </row>
    <row r="83" spans="1:8" s="10" customFormat="1" ht="18.75" customHeight="1">
      <c r="A83" s="11" t="s">
        <v>49</v>
      </c>
      <c r="B83" s="11"/>
      <c r="C83" s="11"/>
      <c r="D83" s="39"/>
      <c r="E83" s="11"/>
      <c r="F83" s="25"/>
      <c r="H83" s="25"/>
    </row>
    <row r="84" spans="1:12" s="10" customFormat="1" ht="18.75" customHeight="1">
      <c r="A84" s="11"/>
      <c r="B84" s="11" t="s">
        <v>216</v>
      </c>
      <c r="C84" s="11"/>
      <c r="D84" s="39">
        <v>24.6</v>
      </c>
      <c r="E84" s="11"/>
      <c r="F84" s="25">
        <v>0</v>
      </c>
      <c r="H84" s="25">
        <v>0</v>
      </c>
      <c r="J84" s="10">
        <v>579416</v>
      </c>
      <c r="L84" s="10">
        <v>599286</v>
      </c>
    </row>
    <row r="85" spans="1:12" s="10" customFormat="1" ht="18.75" customHeight="1">
      <c r="A85" s="11" t="s">
        <v>50</v>
      </c>
      <c r="B85" s="11"/>
      <c r="C85" s="11"/>
      <c r="D85" s="20"/>
      <c r="E85" s="11"/>
      <c r="F85" s="28">
        <v>722611</v>
      </c>
      <c r="G85" s="23"/>
      <c r="H85" s="28">
        <v>299361</v>
      </c>
      <c r="I85" s="37"/>
      <c r="J85" s="28">
        <v>1593</v>
      </c>
      <c r="K85" s="38"/>
      <c r="L85" s="28">
        <v>1593</v>
      </c>
    </row>
    <row r="86" spans="1:12" s="10" customFormat="1" ht="6" customHeight="1">
      <c r="A86" s="11"/>
      <c r="B86" s="11"/>
      <c r="C86" s="11"/>
      <c r="D86" s="20"/>
      <c r="E86" s="11"/>
      <c r="F86" s="22"/>
      <c r="G86" s="23"/>
      <c r="H86" s="22"/>
      <c r="I86" s="26"/>
      <c r="J86" s="22"/>
      <c r="K86" s="26"/>
      <c r="L86" s="22"/>
    </row>
    <row r="87" spans="1:12" s="10" customFormat="1" ht="18.75" customHeight="1">
      <c r="A87" s="13" t="s">
        <v>51</v>
      </c>
      <c r="C87" s="11"/>
      <c r="D87" s="20"/>
      <c r="E87" s="11"/>
      <c r="F87" s="14">
        <f>SUM(F78:F85)</f>
        <v>25808176</v>
      </c>
      <c r="G87" s="23"/>
      <c r="H87" s="14">
        <f>SUM(H78:H85)</f>
        <v>26579672</v>
      </c>
      <c r="I87" s="24"/>
      <c r="J87" s="14">
        <f>SUM(J78:J85)</f>
        <v>8578940</v>
      </c>
      <c r="K87" s="23"/>
      <c r="L87" s="14">
        <f>SUM(L78:L85)</f>
        <v>8596469</v>
      </c>
    </row>
    <row r="88" spans="1:12" s="10" customFormat="1" ht="6" customHeight="1">
      <c r="A88" s="13"/>
      <c r="B88" s="11"/>
      <c r="C88" s="11"/>
      <c r="D88" s="20"/>
      <c r="E88" s="11"/>
      <c r="F88" s="22"/>
      <c r="G88" s="23"/>
      <c r="H88" s="22"/>
      <c r="I88" s="24"/>
      <c r="J88" s="22"/>
      <c r="K88" s="23"/>
      <c r="L88" s="22"/>
    </row>
    <row r="89" spans="1:12" s="10" customFormat="1" ht="18.75" customHeight="1">
      <c r="A89" s="13" t="s">
        <v>52</v>
      </c>
      <c r="B89" s="13"/>
      <c r="C89" s="11"/>
      <c r="D89" s="20"/>
      <c r="E89" s="11"/>
      <c r="F89" s="14">
        <f>SUM(F74,F87)</f>
        <v>29160471</v>
      </c>
      <c r="G89" s="23"/>
      <c r="H89" s="14">
        <f>SUM(H74,H87)</f>
        <v>30117937</v>
      </c>
      <c r="I89" s="24"/>
      <c r="J89" s="14">
        <f>SUM(J74,J87)</f>
        <v>9688096</v>
      </c>
      <c r="K89" s="23"/>
      <c r="L89" s="14">
        <f>SUM(L74,L87)</f>
        <v>9807601</v>
      </c>
    </row>
    <row r="90" spans="1:12" s="10" customFormat="1" ht="18.75" customHeight="1">
      <c r="A90" s="13"/>
      <c r="B90" s="13"/>
      <c r="C90" s="11"/>
      <c r="D90" s="20"/>
      <c r="E90" s="11"/>
      <c r="F90" s="22"/>
      <c r="G90" s="23"/>
      <c r="H90" s="22"/>
      <c r="I90" s="24"/>
      <c r="J90" s="22"/>
      <c r="K90" s="23"/>
      <c r="L90" s="22"/>
    </row>
    <row r="91" spans="1:12" s="10" customFormat="1" ht="18.75" customHeight="1">
      <c r="A91" s="13"/>
      <c r="B91" s="13"/>
      <c r="C91" s="11"/>
      <c r="D91" s="20"/>
      <c r="E91" s="11"/>
      <c r="F91" s="22"/>
      <c r="G91" s="23"/>
      <c r="H91" s="22"/>
      <c r="I91" s="24"/>
      <c r="J91" s="22"/>
      <c r="K91" s="23"/>
      <c r="L91" s="22"/>
    </row>
    <row r="92" spans="1:12" s="10" customFormat="1" ht="17.25" customHeight="1">
      <c r="A92" s="13"/>
      <c r="B92" s="13"/>
      <c r="C92" s="11"/>
      <c r="D92" s="20"/>
      <c r="E92" s="11"/>
      <c r="F92" s="22"/>
      <c r="G92" s="23"/>
      <c r="H92" s="22"/>
      <c r="I92" s="24"/>
      <c r="J92" s="22"/>
      <c r="K92" s="23"/>
      <c r="L92" s="22"/>
    </row>
    <row r="93" spans="1:12" ht="21.75" customHeight="1">
      <c r="A93" s="165" t="str">
        <f>A47</f>
        <v>หมายเหตุประกอบข้อมูลทางการเงินระหว่างกาลในหน้า 12 ถึง 40 เป็นส่วนหนึ่งของข้อมูลทางการเงินระหว่างกาลนี้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</row>
    <row r="94" spans="1:11" ht="21.75" customHeight="1">
      <c r="A94" s="1" t="s">
        <v>0</v>
      </c>
      <c r="B94" s="1"/>
      <c r="C94" s="1"/>
      <c r="G94" s="30"/>
      <c r="I94" s="31"/>
      <c r="K94" s="30"/>
    </row>
    <row r="95" spans="1:11" ht="21.75" customHeight="1">
      <c r="A95" s="1" t="s">
        <v>1</v>
      </c>
      <c r="B95" s="1"/>
      <c r="C95" s="1"/>
      <c r="G95" s="30"/>
      <c r="I95" s="31"/>
      <c r="K95" s="30"/>
    </row>
    <row r="96" spans="1:12" ht="21.75" customHeight="1">
      <c r="A96" s="6" t="str">
        <f>+A3</f>
        <v>ณ วันที่ 30 กันยายน พ.ศ. 2560</v>
      </c>
      <c r="B96" s="6"/>
      <c r="C96" s="6"/>
      <c r="D96" s="7"/>
      <c r="E96" s="8"/>
      <c r="F96" s="9"/>
      <c r="G96" s="32"/>
      <c r="H96" s="9"/>
      <c r="I96" s="33"/>
      <c r="J96" s="9"/>
      <c r="K96" s="32"/>
      <c r="L96" s="9"/>
    </row>
    <row r="97" spans="7:11" ht="18.75" customHeight="1">
      <c r="G97" s="30"/>
      <c r="I97" s="31"/>
      <c r="K97" s="30"/>
    </row>
    <row r="98" spans="2:12" s="10" customFormat="1" ht="21" customHeight="1">
      <c r="B98" s="11"/>
      <c r="C98" s="11"/>
      <c r="D98" s="12"/>
      <c r="E98" s="13"/>
      <c r="F98" s="14"/>
      <c r="G98" s="15"/>
      <c r="H98" s="16" t="s">
        <v>2</v>
      </c>
      <c r="I98" s="17"/>
      <c r="J98" s="14"/>
      <c r="K98" s="15"/>
      <c r="L98" s="16" t="s">
        <v>170</v>
      </c>
    </row>
    <row r="99" spans="1:12" s="10" customFormat="1" ht="21" customHeight="1">
      <c r="A99" s="11"/>
      <c r="B99" s="11"/>
      <c r="C99" s="11"/>
      <c r="D99" s="12"/>
      <c r="E99" s="13"/>
      <c r="F99" s="18" t="s">
        <v>3</v>
      </c>
      <c r="G99" s="13"/>
      <c r="H99" s="18" t="s">
        <v>4</v>
      </c>
      <c r="I99" s="19"/>
      <c r="J99" s="18" t="s">
        <v>3</v>
      </c>
      <c r="K99" s="13"/>
      <c r="L99" s="18" t="s">
        <v>4</v>
      </c>
    </row>
    <row r="100" spans="1:12" s="10" customFormat="1" ht="21" customHeight="1">
      <c r="A100" s="11"/>
      <c r="B100" s="11"/>
      <c r="C100" s="11"/>
      <c r="D100" s="20"/>
      <c r="E100" s="13"/>
      <c r="F100" s="18" t="s">
        <v>201</v>
      </c>
      <c r="G100" s="13"/>
      <c r="H100" s="18" t="s">
        <v>5</v>
      </c>
      <c r="I100" s="19"/>
      <c r="J100" s="18" t="s">
        <v>201</v>
      </c>
      <c r="K100" s="13"/>
      <c r="L100" s="18" t="s">
        <v>5</v>
      </c>
    </row>
    <row r="101" spans="1:12" s="10" customFormat="1" ht="21" customHeight="1">
      <c r="A101" s="11"/>
      <c r="B101" s="11"/>
      <c r="C101" s="11"/>
      <c r="D101" s="20"/>
      <c r="E101" s="13"/>
      <c r="F101" s="18" t="s">
        <v>6</v>
      </c>
      <c r="G101" s="13"/>
      <c r="H101" s="18" t="s">
        <v>7</v>
      </c>
      <c r="I101" s="19"/>
      <c r="J101" s="18" t="s">
        <v>6</v>
      </c>
      <c r="K101" s="13"/>
      <c r="L101" s="18" t="s">
        <v>7</v>
      </c>
    </row>
    <row r="102" spans="1:12" s="10" customFormat="1" ht="21" customHeight="1">
      <c r="A102" s="11"/>
      <c r="B102" s="11"/>
      <c r="C102" s="11"/>
      <c r="D102" s="20"/>
      <c r="E102" s="13"/>
      <c r="F102" s="16" t="s">
        <v>9</v>
      </c>
      <c r="G102" s="13"/>
      <c r="H102" s="16" t="s">
        <v>9</v>
      </c>
      <c r="I102" s="19"/>
      <c r="J102" s="16" t="s">
        <v>9</v>
      </c>
      <c r="K102" s="13"/>
      <c r="L102" s="16" t="s">
        <v>9</v>
      </c>
    </row>
    <row r="103" spans="1:12" s="10" customFormat="1" ht="15" customHeight="1">
      <c r="A103" s="11"/>
      <c r="B103" s="11"/>
      <c r="C103" s="11"/>
      <c r="D103" s="20"/>
      <c r="E103" s="13"/>
      <c r="F103" s="18"/>
      <c r="G103" s="13"/>
      <c r="H103" s="18"/>
      <c r="I103" s="19"/>
      <c r="J103" s="18"/>
      <c r="K103" s="13"/>
      <c r="L103" s="18"/>
    </row>
    <row r="104" spans="1:12" s="10" customFormat="1" ht="21" customHeight="1">
      <c r="A104" s="13" t="s">
        <v>53</v>
      </c>
      <c r="B104" s="11"/>
      <c r="C104" s="11"/>
      <c r="D104" s="20"/>
      <c r="E104" s="11"/>
      <c r="F104" s="22"/>
      <c r="G104" s="23"/>
      <c r="H104" s="22"/>
      <c r="I104" s="24"/>
      <c r="J104" s="22"/>
      <c r="K104" s="23"/>
      <c r="L104" s="22"/>
    </row>
    <row r="105" spans="1:12" s="10" customFormat="1" ht="6" customHeight="1">
      <c r="A105" s="13"/>
      <c r="B105" s="11"/>
      <c r="C105" s="11"/>
      <c r="D105" s="20"/>
      <c r="E105" s="11"/>
      <c r="F105" s="22"/>
      <c r="G105" s="23"/>
      <c r="H105" s="22"/>
      <c r="I105" s="24"/>
      <c r="J105" s="22"/>
      <c r="K105" s="23"/>
      <c r="L105" s="22"/>
    </row>
    <row r="106" spans="1:12" s="10" customFormat="1" ht="21" customHeight="1">
      <c r="A106" s="13" t="s">
        <v>54</v>
      </c>
      <c r="B106" s="11"/>
      <c r="C106" s="11"/>
      <c r="D106" s="20"/>
      <c r="E106" s="11"/>
      <c r="F106" s="22"/>
      <c r="G106" s="23"/>
      <c r="H106" s="22"/>
      <c r="I106" s="24"/>
      <c r="J106" s="22"/>
      <c r="K106" s="23"/>
      <c r="L106" s="22"/>
    </row>
    <row r="107" spans="1:12" s="10" customFormat="1" ht="6" customHeight="1">
      <c r="A107" s="13"/>
      <c r="B107" s="11"/>
      <c r="C107" s="11"/>
      <c r="D107" s="20"/>
      <c r="E107" s="11"/>
      <c r="F107" s="22"/>
      <c r="G107" s="23"/>
      <c r="H107" s="22"/>
      <c r="I107" s="24"/>
      <c r="J107" s="22"/>
      <c r="K107" s="23"/>
      <c r="L107" s="22"/>
    </row>
    <row r="108" spans="1:12" s="10" customFormat="1" ht="21" customHeight="1">
      <c r="A108" s="11" t="s">
        <v>55</v>
      </c>
      <c r="B108" s="11"/>
      <c r="C108" s="11"/>
      <c r="D108" s="20"/>
      <c r="E108" s="11"/>
      <c r="F108" s="22"/>
      <c r="G108" s="23"/>
      <c r="H108" s="22"/>
      <c r="I108" s="24"/>
      <c r="J108" s="22"/>
      <c r="K108" s="23"/>
      <c r="L108" s="22"/>
    </row>
    <row r="109" spans="1:5" s="10" customFormat="1" ht="21" customHeight="1">
      <c r="A109" s="11"/>
      <c r="B109" s="11" t="s">
        <v>56</v>
      </c>
      <c r="C109" s="11"/>
      <c r="D109" s="20"/>
      <c r="E109" s="11"/>
    </row>
    <row r="110" spans="1:5" s="10" customFormat="1" ht="21" customHeight="1">
      <c r="A110" s="11"/>
      <c r="B110" s="11"/>
      <c r="C110" s="35" t="s">
        <v>196</v>
      </c>
      <c r="D110" s="20"/>
      <c r="E110" s="11"/>
    </row>
    <row r="111" spans="1:12" s="10" customFormat="1" ht="21" customHeight="1" thickBot="1">
      <c r="A111" s="11"/>
      <c r="B111" s="11"/>
      <c r="C111" s="11" t="s">
        <v>57</v>
      </c>
      <c r="D111" s="20"/>
      <c r="E111" s="11"/>
      <c r="F111" s="29">
        <v>373000</v>
      </c>
      <c r="G111" s="23"/>
      <c r="H111" s="29">
        <v>373000</v>
      </c>
      <c r="I111" s="24"/>
      <c r="J111" s="29">
        <v>373000</v>
      </c>
      <c r="K111" s="23"/>
      <c r="L111" s="29">
        <v>373000</v>
      </c>
    </row>
    <row r="112" spans="1:12" s="10" customFormat="1" ht="6" customHeight="1" thickTop="1">
      <c r="A112" s="13"/>
      <c r="B112" s="11"/>
      <c r="C112" s="11"/>
      <c r="D112" s="20"/>
      <c r="E112" s="11"/>
      <c r="F112" s="22"/>
      <c r="G112" s="23"/>
      <c r="H112" s="22"/>
      <c r="I112" s="24"/>
      <c r="J112" s="22"/>
      <c r="K112" s="23"/>
      <c r="L112" s="22"/>
    </row>
    <row r="113" spans="1:5" s="10" customFormat="1" ht="21" customHeight="1">
      <c r="A113" s="11"/>
      <c r="B113" s="11" t="s">
        <v>58</v>
      </c>
      <c r="C113" s="11"/>
      <c r="D113" s="20"/>
      <c r="E113" s="11"/>
    </row>
    <row r="114" spans="1:12" s="10" customFormat="1" ht="21" customHeight="1">
      <c r="A114" s="11"/>
      <c r="B114" s="35"/>
      <c r="C114" s="35" t="s">
        <v>196</v>
      </c>
      <c r="D114" s="20"/>
      <c r="E114" s="11"/>
      <c r="F114" s="22"/>
      <c r="G114" s="23"/>
      <c r="H114" s="25"/>
      <c r="I114" s="25"/>
      <c r="J114" s="25"/>
      <c r="K114" s="25"/>
      <c r="L114" s="25"/>
    </row>
    <row r="115" spans="1:12" s="10" customFormat="1" ht="21" customHeight="1">
      <c r="A115" s="11"/>
      <c r="B115" s="35"/>
      <c r="C115" s="11" t="s">
        <v>59</v>
      </c>
      <c r="D115" s="20"/>
      <c r="E115" s="11"/>
      <c r="F115" s="22">
        <v>373000</v>
      </c>
      <c r="G115" s="23"/>
      <c r="H115" s="25">
        <v>373000</v>
      </c>
      <c r="I115" s="25"/>
      <c r="J115" s="25">
        <v>373000</v>
      </c>
      <c r="K115" s="25"/>
      <c r="L115" s="25">
        <v>373000</v>
      </c>
    </row>
    <row r="116" spans="1:12" s="10" customFormat="1" ht="21" customHeight="1">
      <c r="A116" s="11" t="s">
        <v>60</v>
      </c>
      <c r="B116" s="11"/>
      <c r="C116" s="11"/>
      <c r="D116" s="20"/>
      <c r="E116" s="11"/>
      <c r="F116" s="22">
        <v>3680616</v>
      </c>
      <c r="G116" s="23"/>
      <c r="H116" s="25">
        <v>3680616</v>
      </c>
      <c r="I116" s="25"/>
      <c r="J116" s="25">
        <v>3680616</v>
      </c>
      <c r="K116" s="25"/>
      <c r="L116" s="25">
        <v>3680616</v>
      </c>
    </row>
    <row r="117" spans="1:12" s="10" customFormat="1" ht="21" customHeight="1">
      <c r="A117" s="11" t="s">
        <v>61</v>
      </c>
      <c r="B117" s="11"/>
      <c r="C117" s="11"/>
      <c r="D117" s="20"/>
      <c r="E117" s="11"/>
      <c r="F117" s="22"/>
      <c r="G117" s="23"/>
      <c r="H117" s="22"/>
      <c r="I117" s="24"/>
      <c r="J117" s="22"/>
      <c r="K117" s="23"/>
      <c r="L117" s="22"/>
    </row>
    <row r="118" spans="1:5" s="10" customFormat="1" ht="21" customHeight="1">
      <c r="A118" s="11"/>
      <c r="B118" s="11" t="s">
        <v>62</v>
      </c>
      <c r="C118" s="11"/>
      <c r="D118" s="20"/>
      <c r="E118" s="11"/>
    </row>
    <row r="119" spans="1:12" s="10" customFormat="1" ht="21" customHeight="1">
      <c r="A119" s="11"/>
      <c r="B119" s="35" t="s">
        <v>63</v>
      </c>
      <c r="D119" s="20"/>
      <c r="E119" s="11"/>
      <c r="F119" s="25">
        <v>37300</v>
      </c>
      <c r="G119" s="23"/>
      <c r="H119" s="25">
        <v>37300</v>
      </c>
      <c r="I119" s="38"/>
      <c r="J119" s="25">
        <v>37300</v>
      </c>
      <c r="K119" s="38"/>
      <c r="L119" s="25">
        <v>37300</v>
      </c>
    </row>
    <row r="120" spans="1:12" s="10" customFormat="1" ht="21" customHeight="1">
      <c r="A120" s="11"/>
      <c r="B120" s="11" t="s">
        <v>64</v>
      </c>
      <c r="C120" s="11"/>
      <c r="D120" s="20"/>
      <c r="E120" s="11"/>
      <c r="F120" s="22">
        <v>9701859</v>
      </c>
      <c r="G120" s="23"/>
      <c r="H120" s="22">
        <v>7339479</v>
      </c>
      <c r="I120" s="22"/>
      <c r="J120" s="22">
        <v>7841984</v>
      </c>
      <c r="K120" s="22"/>
      <c r="L120" s="22">
        <v>5429879</v>
      </c>
    </row>
    <row r="121" spans="1:12" s="10" customFormat="1" ht="21" customHeight="1">
      <c r="A121" s="11" t="s">
        <v>65</v>
      </c>
      <c r="B121" s="11"/>
      <c r="C121" s="11"/>
      <c r="D121" s="20"/>
      <c r="E121" s="11"/>
      <c r="F121" s="14">
        <f>-58897+40000</f>
        <v>-18897</v>
      </c>
      <c r="G121" s="23"/>
      <c r="H121" s="14">
        <v>-46945</v>
      </c>
      <c r="I121" s="22"/>
      <c r="J121" s="14">
        <v>0</v>
      </c>
      <c r="K121" s="22"/>
      <c r="L121" s="14">
        <v>0</v>
      </c>
    </row>
    <row r="122" spans="1:12" s="10" customFormat="1" ht="6" customHeight="1">
      <c r="A122" s="13"/>
      <c r="B122" s="11"/>
      <c r="C122" s="11"/>
      <c r="D122" s="20"/>
      <c r="E122" s="11"/>
      <c r="F122" s="22"/>
      <c r="G122" s="23"/>
      <c r="H122" s="22"/>
      <c r="I122" s="24"/>
      <c r="J122" s="22"/>
      <c r="K122" s="23"/>
      <c r="L122" s="22"/>
    </row>
    <row r="123" spans="1:12" s="10" customFormat="1" ht="21" customHeight="1">
      <c r="A123" s="13" t="s">
        <v>183</v>
      </c>
      <c r="B123" s="11"/>
      <c r="C123" s="11"/>
      <c r="D123" s="20"/>
      <c r="E123" s="11"/>
      <c r="F123" s="22">
        <f>SUM(F115:F121)</f>
        <v>13773878</v>
      </c>
      <c r="G123" s="22"/>
      <c r="H123" s="22">
        <f>SUM(H115:H121)</f>
        <v>11383450</v>
      </c>
      <c r="I123" s="22"/>
      <c r="J123" s="22">
        <f>SUM(J115:J121)</f>
        <v>11932900</v>
      </c>
      <c r="K123" s="22"/>
      <c r="L123" s="22">
        <f>SUM(L115:L121)</f>
        <v>9520795</v>
      </c>
    </row>
    <row r="124" spans="1:12" s="10" customFormat="1" ht="21" customHeight="1">
      <c r="A124" s="11" t="s">
        <v>66</v>
      </c>
      <c r="B124" s="11"/>
      <c r="C124" s="11"/>
      <c r="D124" s="20"/>
      <c r="E124" s="11"/>
      <c r="F124" s="14">
        <v>76888</v>
      </c>
      <c r="G124" s="26"/>
      <c r="H124" s="14">
        <v>6006</v>
      </c>
      <c r="I124" s="26"/>
      <c r="J124" s="14">
        <v>0</v>
      </c>
      <c r="K124" s="26"/>
      <c r="L124" s="14">
        <v>0</v>
      </c>
    </row>
    <row r="125" spans="1:12" s="10" customFormat="1" ht="6" customHeight="1">
      <c r="A125" s="13"/>
      <c r="B125" s="11"/>
      <c r="C125" s="11"/>
      <c r="D125" s="20"/>
      <c r="E125" s="11"/>
      <c r="F125" s="22"/>
      <c r="G125" s="23"/>
      <c r="H125" s="22"/>
      <c r="I125" s="24"/>
      <c r="J125" s="22"/>
      <c r="K125" s="23"/>
      <c r="L125" s="22"/>
    </row>
    <row r="126" spans="1:12" s="10" customFormat="1" ht="21" customHeight="1">
      <c r="A126" s="13" t="s">
        <v>67</v>
      </c>
      <c r="B126" s="13"/>
      <c r="C126" s="11"/>
      <c r="D126" s="20"/>
      <c r="E126" s="11"/>
      <c r="F126" s="14">
        <f>SUM(F123:F124)</f>
        <v>13850766</v>
      </c>
      <c r="G126" s="26"/>
      <c r="H126" s="14">
        <f>SUM(H123:H124)</f>
        <v>11389456</v>
      </c>
      <c r="I126" s="26"/>
      <c r="J126" s="14">
        <f>SUM(J123:J124)</f>
        <v>11932900</v>
      </c>
      <c r="K126" s="26"/>
      <c r="L126" s="14">
        <f>SUM(L123:L124)</f>
        <v>9520795</v>
      </c>
    </row>
    <row r="127" spans="1:12" s="10" customFormat="1" ht="6" customHeight="1">
      <c r="A127" s="13"/>
      <c r="B127" s="11"/>
      <c r="C127" s="11"/>
      <c r="D127" s="20"/>
      <c r="E127" s="11"/>
      <c r="F127" s="22"/>
      <c r="G127" s="23"/>
      <c r="H127" s="22"/>
      <c r="I127" s="24"/>
      <c r="J127" s="22"/>
      <c r="K127" s="23"/>
      <c r="L127" s="22"/>
    </row>
    <row r="128" spans="1:12" s="10" customFormat="1" ht="21" customHeight="1" thickBot="1">
      <c r="A128" s="13" t="s">
        <v>68</v>
      </c>
      <c r="B128" s="11"/>
      <c r="C128" s="11"/>
      <c r="D128" s="20"/>
      <c r="E128" s="11"/>
      <c r="F128" s="29">
        <f>SUM(F126,F89)</f>
        <v>43011237</v>
      </c>
      <c r="G128" s="23"/>
      <c r="H128" s="29">
        <f>SUM(H126,H89)</f>
        <v>41507393</v>
      </c>
      <c r="I128" s="23"/>
      <c r="J128" s="29">
        <f>SUM(J126,J89)</f>
        <v>21620996</v>
      </c>
      <c r="K128" s="23"/>
      <c r="L128" s="29">
        <f>SUM(L126,L89)</f>
        <v>19328396</v>
      </c>
    </row>
    <row r="129" spans="1:12" s="10" customFormat="1" ht="21" customHeight="1" thickTop="1">
      <c r="A129" s="13"/>
      <c r="B129" s="11"/>
      <c r="C129" s="11"/>
      <c r="D129" s="20"/>
      <c r="E129" s="11"/>
      <c r="F129" s="22"/>
      <c r="G129" s="23"/>
      <c r="H129" s="22"/>
      <c r="I129" s="23"/>
      <c r="J129" s="22"/>
      <c r="K129" s="23"/>
      <c r="L129" s="22"/>
    </row>
    <row r="130" spans="1:12" s="10" customFormat="1" ht="21" customHeight="1">
      <c r="A130" s="13"/>
      <c r="B130" s="11"/>
      <c r="C130" s="11"/>
      <c r="D130" s="20"/>
      <c r="E130" s="11"/>
      <c r="F130" s="22"/>
      <c r="G130" s="23"/>
      <c r="H130" s="22"/>
      <c r="I130" s="23"/>
      <c r="J130" s="22"/>
      <c r="K130" s="23"/>
      <c r="L130" s="22"/>
    </row>
    <row r="131" spans="1:12" s="10" customFormat="1" ht="21" customHeight="1">
      <c r="A131" s="13"/>
      <c r="B131" s="11"/>
      <c r="C131" s="11"/>
      <c r="D131" s="20"/>
      <c r="E131" s="11"/>
      <c r="F131" s="22"/>
      <c r="G131" s="23"/>
      <c r="H131" s="22"/>
      <c r="I131" s="23"/>
      <c r="J131" s="22"/>
      <c r="K131" s="23"/>
      <c r="L131" s="22"/>
    </row>
    <row r="132" spans="1:12" s="10" customFormat="1" ht="21" customHeight="1">
      <c r="A132" s="13"/>
      <c r="B132" s="11"/>
      <c r="C132" s="11"/>
      <c r="D132" s="20"/>
      <c r="E132" s="11"/>
      <c r="F132" s="22"/>
      <c r="G132" s="23"/>
      <c r="H132" s="22"/>
      <c r="I132" s="23"/>
      <c r="J132" s="22"/>
      <c r="K132" s="23"/>
      <c r="L132" s="22"/>
    </row>
    <row r="133" spans="1:12" s="10" customFormat="1" ht="18.75" customHeight="1">
      <c r="A133" s="11"/>
      <c r="B133" s="11"/>
      <c r="C133" s="11"/>
      <c r="D133" s="20"/>
      <c r="E133" s="11"/>
      <c r="F133" s="22"/>
      <c r="G133" s="22"/>
      <c r="H133" s="41"/>
      <c r="I133" s="22"/>
      <c r="J133" s="22"/>
      <c r="K133" s="22"/>
      <c r="L133" s="22"/>
    </row>
    <row r="134" spans="7:11" ht="18.75" customHeight="1">
      <c r="G134" s="30"/>
      <c r="I134" s="31"/>
      <c r="K134" s="30"/>
    </row>
    <row r="135" spans="7:11" ht="11.25" customHeight="1">
      <c r="G135" s="30"/>
      <c r="I135" s="31"/>
      <c r="K135" s="30"/>
    </row>
    <row r="136" spans="1:12" ht="21.75" customHeight="1">
      <c r="A136" s="165" t="str">
        <f>A47</f>
        <v>หมายเหตุประกอบข้อมูลทางการเงินระหว่างกาลในหน้า 12 ถึง 40 เป็นส่วนหนึ่งของข้อมูลทางการเงินระหว่างกาลนี้</v>
      </c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</row>
    <row r="138" spans="9:11" ht="15.75" customHeight="1">
      <c r="I138" s="4"/>
      <c r="K138" s="4"/>
    </row>
  </sheetData>
  <sheetProtection/>
  <mergeCells count="3">
    <mergeCell ref="A47:L47"/>
    <mergeCell ref="A93:L93"/>
    <mergeCell ref="A136:L136"/>
  </mergeCells>
  <printOptions/>
  <pageMargins left="0.8" right="0.5" top="0.5" bottom="0.6" header="0.49" footer="0.4"/>
  <pageSetup firstPageNumber="2" useFirstPageNumber="1" fitToHeight="0" fitToWidth="0" horizontalDpi="1200" verticalDpi="1200" orientation="portrait" paperSize="9" r:id="rId1"/>
  <headerFooter>
    <oddFooter>&amp;R&amp;"Angsana New,Regular"&amp;13&amp;P</oddFooter>
  </headerFooter>
  <rowBreaks count="2" manualBreakCount="2">
    <brk id="47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L58"/>
  <sheetViews>
    <sheetView zoomScaleSheetLayoutView="85" zoomScalePageLayoutView="0" workbookViewId="0" topLeftCell="A1">
      <selection activeCell="C8" sqref="C8"/>
    </sheetView>
  </sheetViews>
  <sheetFormatPr defaultColWidth="6.8515625" defaultRowHeight="18.75" customHeight="1"/>
  <cols>
    <col min="1" max="2" width="1.1484375" style="44" customWidth="1"/>
    <col min="3" max="3" width="35.7109375" style="44" customWidth="1"/>
    <col min="4" max="4" width="6.7109375" style="43" customWidth="1"/>
    <col min="5" max="5" width="0.71875" style="44" customWidth="1"/>
    <col min="6" max="6" width="11.7109375" style="45" customWidth="1"/>
    <col min="7" max="7" width="0.71875" style="44" customWidth="1"/>
    <col min="8" max="8" width="11.7109375" style="45" customWidth="1"/>
    <col min="9" max="9" width="0.71875" style="43" customWidth="1"/>
    <col min="10" max="10" width="11.7109375" style="45" customWidth="1"/>
    <col min="11" max="11" width="0.71875" style="44" customWidth="1"/>
    <col min="12" max="12" width="11.7109375" style="45" customWidth="1"/>
    <col min="13" max="16384" width="6.8515625" style="48" customWidth="1"/>
  </cols>
  <sheetData>
    <row r="1" spans="1:12" ht="21.75" customHeight="1">
      <c r="A1" s="42" t="s">
        <v>0</v>
      </c>
      <c r="B1" s="42"/>
      <c r="C1" s="42"/>
      <c r="G1" s="46"/>
      <c r="I1" s="47"/>
      <c r="K1" s="46"/>
      <c r="L1" s="120" t="s">
        <v>3</v>
      </c>
    </row>
    <row r="2" spans="1:11" ht="21.75" customHeight="1">
      <c r="A2" s="42" t="s">
        <v>69</v>
      </c>
      <c r="B2" s="42"/>
      <c r="C2" s="42"/>
      <c r="G2" s="46"/>
      <c r="I2" s="47"/>
      <c r="K2" s="46"/>
    </row>
    <row r="3" spans="1:12" ht="21.75" customHeight="1">
      <c r="A3" s="49" t="s">
        <v>204</v>
      </c>
      <c r="B3" s="50"/>
      <c r="C3" s="50"/>
      <c r="D3" s="51"/>
      <c r="E3" s="52"/>
      <c r="F3" s="53"/>
      <c r="G3" s="54"/>
      <c r="H3" s="53"/>
      <c r="I3" s="55"/>
      <c r="J3" s="53"/>
      <c r="K3" s="54"/>
      <c r="L3" s="53"/>
    </row>
    <row r="4" spans="7:11" ht="12" customHeight="1">
      <c r="G4" s="46"/>
      <c r="I4" s="47"/>
      <c r="K4" s="46"/>
    </row>
    <row r="5" spans="1:12" ht="18" customHeight="1">
      <c r="A5" s="48"/>
      <c r="D5" s="56"/>
      <c r="E5" s="42"/>
      <c r="F5" s="53"/>
      <c r="G5" s="57"/>
      <c r="H5" s="58" t="s">
        <v>2</v>
      </c>
      <c r="I5" s="59"/>
      <c r="J5" s="53"/>
      <c r="K5" s="57"/>
      <c r="L5" s="60" t="s">
        <v>170</v>
      </c>
    </row>
    <row r="6" spans="5:12" ht="18" customHeight="1">
      <c r="E6" s="42"/>
      <c r="F6" s="61" t="s">
        <v>6</v>
      </c>
      <c r="G6" s="42"/>
      <c r="H6" s="61" t="s">
        <v>7</v>
      </c>
      <c r="I6" s="62"/>
      <c r="J6" s="61" t="s">
        <v>6</v>
      </c>
      <c r="K6" s="42"/>
      <c r="L6" s="61" t="s">
        <v>7</v>
      </c>
    </row>
    <row r="7" spans="4:12" ht="18" customHeight="1">
      <c r="D7" s="63" t="s">
        <v>8</v>
      </c>
      <c r="E7" s="42"/>
      <c r="F7" s="60" t="s">
        <v>9</v>
      </c>
      <c r="G7" s="64"/>
      <c r="H7" s="60" t="s">
        <v>9</v>
      </c>
      <c r="I7" s="65"/>
      <c r="J7" s="60" t="s">
        <v>9</v>
      </c>
      <c r="K7" s="64"/>
      <c r="L7" s="60" t="s">
        <v>9</v>
      </c>
    </row>
    <row r="8" spans="7:11" ht="3" customHeight="1">
      <c r="G8" s="66"/>
      <c r="I8" s="66"/>
      <c r="K8" s="66"/>
    </row>
    <row r="9" spans="1:12" ht="18" customHeight="1">
      <c r="A9" s="44" t="s">
        <v>70</v>
      </c>
      <c r="F9" s="45">
        <v>1855035</v>
      </c>
      <c r="G9" s="66"/>
      <c r="H9" s="45">
        <v>1603580</v>
      </c>
      <c r="I9" s="66"/>
      <c r="J9" s="45">
        <v>1165379</v>
      </c>
      <c r="K9" s="66"/>
      <c r="L9" s="45">
        <v>1150298</v>
      </c>
    </row>
    <row r="10" spans="1:12" ht="18" customHeight="1">
      <c r="A10" s="44" t="s">
        <v>71</v>
      </c>
      <c r="F10" s="45">
        <v>1242237</v>
      </c>
      <c r="G10" s="48"/>
      <c r="H10" s="48">
        <v>941890</v>
      </c>
      <c r="I10" s="48"/>
      <c r="J10" s="45">
        <v>0</v>
      </c>
      <c r="K10" s="48"/>
      <c r="L10" s="4">
        <v>0</v>
      </c>
    </row>
    <row r="11" spans="1:12" ht="18" customHeight="1">
      <c r="A11" s="44" t="s">
        <v>72</v>
      </c>
      <c r="D11" s="2"/>
      <c r="F11" s="45">
        <v>0</v>
      </c>
      <c r="G11" s="66"/>
      <c r="H11" s="45">
        <v>0</v>
      </c>
      <c r="I11" s="66"/>
      <c r="J11" s="45">
        <v>979380</v>
      </c>
      <c r="K11" s="66"/>
      <c r="L11" s="45">
        <v>214127</v>
      </c>
    </row>
    <row r="12" spans="1:12" ht="18" customHeight="1">
      <c r="A12" s="44" t="s">
        <v>73</v>
      </c>
      <c r="F12" s="45">
        <v>1100</v>
      </c>
      <c r="G12" s="66"/>
      <c r="H12" s="45">
        <v>4679</v>
      </c>
      <c r="I12" s="66"/>
      <c r="J12" s="45">
        <v>28488</v>
      </c>
      <c r="K12" s="66"/>
      <c r="L12" s="45">
        <v>33095</v>
      </c>
    </row>
    <row r="13" spans="1:12" ht="18" customHeight="1">
      <c r="A13" s="44" t="s">
        <v>182</v>
      </c>
      <c r="F13" s="53">
        <v>-8589</v>
      </c>
      <c r="G13" s="66"/>
      <c r="H13" s="53">
        <v>0</v>
      </c>
      <c r="I13" s="66"/>
      <c r="J13" s="53">
        <v>0</v>
      </c>
      <c r="K13" s="66"/>
      <c r="L13" s="53">
        <v>0</v>
      </c>
    </row>
    <row r="14" spans="7:11" ht="3" customHeight="1">
      <c r="G14" s="66"/>
      <c r="I14" s="66"/>
      <c r="K14" s="66"/>
    </row>
    <row r="15" spans="1:12" ht="18" customHeight="1">
      <c r="A15" s="42" t="s">
        <v>74</v>
      </c>
      <c r="B15" s="48"/>
      <c r="C15" s="42"/>
      <c r="F15" s="53">
        <f>SUM(F9:F13)</f>
        <v>3089783</v>
      </c>
      <c r="G15" s="66"/>
      <c r="H15" s="53">
        <f>SUM(H9:H13)</f>
        <v>2550149</v>
      </c>
      <c r="I15" s="66"/>
      <c r="J15" s="53">
        <f>SUM(J9:J13)</f>
        <v>2173247</v>
      </c>
      <c r="K15" s="66"/>
      <c r="L15" s="53">
        <f>SUM(L9:L13)</f>
        <v>1397520</v>
      </c>
    </row>
    <row r="16" spans="7:11" ht="3" customHeight="1">
      <c r="G16" s="66"/>
      <c r="I16" s="66"/>
      <c r="K16" s="66"/>
    </row>
    <row r="17" spans="1:12" ht="18" customHeight="1">
      <c r="A17" s="44" t="s">
        <v>75</v>
      </c>
      <c r="D17" s="67"/>
      <c r="F17" s="45">
        <v>-1622218</v>
      </c>
      <c r="G17" s="46"/>
      <c r="H17" s="45">
        <v>-1378113</v>
      </c>
      <c r="I17" s="46"/>
      <c r="J17" s="45">
        <v>-1099793</v>
      </c>
      <c r="K17" s="47"/>
      <c r="L17" s="45">
        <v>-1051504</v>
      </c>
    </row>
    <row r="18" spans="1:12" ht="18" customHeight="1">
      <c r="A18" s="44" t="s">
        <v>76</v>
      </c>
      <c r="F18" s="45">
        <v>-16004</v>
      </c>
      <c r="G18" s="66"/>
      <c r="H18" s="45">
        <v>-9471</v>
      </c>
      <c r="I18" s="66"/>
      <c r="J18" s="45">
        <v>-16004</v>
      </c>
      <c r="K18" s="66"/>
      <c r="L18" s="45">
        <v>-9472</v>
      </c>
    </row>
    <row r="19" spans="1:12" ht="18" customHeight="1">
      <c r="A19" s="44" t="s">
        <v>77</v>
      </c>
      <c r="E19" s="66"/>
      <c r="F19" s="45">
        <v>-152900</v>
      </c>
      <c r="G19" s="66"/>
      <c r="H19" s="45">
        <v>-94535</v>
      </c>
      <c r="I19" s="66"/>
      <c r="J19" s="45">
        <v>-67285</v>
      </c>
      <c r="K19" s="66"/>
      <c r="L19" s="45">
        <v>-81976</v>
      </c>
    </row>
    <row r="20" spans="1:12" ht="18" customHeight="1">
      <c r="A20" s="44" t="s">
        <v>78</v>
      </c>
      <c r="E20" s="66"/>
      <c r="F20" s="53">
        <v>7119</v>
      </c>
      <c r="G20" s="66"/>
      <c r="H20" s="53">
        <v>-49920</v>
      </c>
      <c r="I20" s="66"/>
      <c r="J20" s="53">
        <v>-243</v>
      </c>
      <c r="K20" s="66"/>
      <c r="L20" s="53">
        <v>13</v>
      </c>
    </row>
    <row r="21" spans="7:11" ht="3" customHeight="1">
      <c r="G21" s="66"/>
      <c r="I21" s="66"/>
      <c r="K21" s="66"/>
    </row>
    <row r="22" spans="1:12" ht="18" customHeight="1">
      <c r="A22" s="42" t="s">
        <v>79</v>
      </c>
      <c r="B22" s="48"/>
      <c r="F22" s="53">
        <f>SUM(F17:F21)</f>
        <v>-1784003</v>
      </c>
      <c r="G22" s="45"/>
      <c r="H22" s="53">
        <f>SUM(H17:H21)</f>
        <v>-1532039</v>
      </c>
      <c r="I22" s="45"/>
      <c r="J22" s="53">
        <f>SUM(J17:J21)</f>
        <v>-1183325</v>
      </c>
      <c r="K22" s="45"/>
      <c r="L22" s="53">
        <f>SUM(L17:L21)</f>
        <v>-1142939</v>
      </c>
    </row>
    <row r="23" spans="7:11" ht="3" customHeight="1">
      <c r="G23" s="45"/>
      <c r="I23" s="45"/>
      <c r="K23" s="45"/>
    </row>
    <row r="24" spans="1:12" ht="18.75">
      <c r="A24" s="42" t="s">
        <v>80</v>
      </c>
      <c r="F24" s="45">
        <f>SUM(F22,F15)</f>
        <v>1305780</v>
      </c>
      <c r="G24" s="45"/>
      <c r="H24" s="45">
        <f>SUM(H22,H15)</f>
        <v>1018110</v>
      </c>
      <c r="I24" s="45"/>
      <c r="J24" s="45">
        <f>SUM(J22,J15)</f>
        <v>989922</v>
      </c>
      <c r="K24" s="45"/>
      <c r="L24" s="45">
        <f>SUM(L22,L15)</f>
        <v>254581</v>
      </c>
    </row>
    <row r="25" spans="1:12" ht="18" customHeight="1">
      <c r="A25" s="44" t="s">
        <v>81</v>
      </c>
      <c r="E25" s="66"/>
      <c r="F25" s="53">
        <v>-330658</v>
      </c>
      <c r="G25" s="66"/>
      <c r="H25" s="53">
        <v>-298415</v>
      </c>
      <c r="I25" s="66"/>
      <c r="J25" s="53">
        <v>-74333</v>
      </c>
      <c r="K25" s="66"/>
      <c r="L25" s="53">
        <v>-67541</v>
      </c>
    </row>
    <row r="26" spans="7:11" ht="3" customHeight="1">
      <c r="G26" s="45"/>
      <c r="I26" s="45"/>
      <c r="K26" s="45"/>
    </row>
    <row r="27" spans="1:12" ht="18.75">
      <c r="A27" s="42" t="s">
        <v>82</v>
      </c>
      <c r="F27" s="45">
        <f>SUM(F24:F25)</f>
        <v>975122</v>
      </c>
      <c r="G27" s="45"/>
      <c r="H27" s="45">
        <f>SUM(H24:H25)</f>
        <v>719695</v>
      </c>
      <c r="I27" s="45"/>
      <c r="J27" s="45">
        <f>SUM(J24:J25)</f>
        <v>915589</v>
      </c>
      <c r="K27" s="45"/>
      <c r="L27" s="45">
        <f>SUM(L24:L25)</f>
        <v>187040</v>
      </c>
    </row>
    <row r="28" spans="1:12" ht="18" customHeight="1">
      <c r="A28" s="44" t="s">
        <v>83</v>
      </c>
      <c r="D28" s="43">
        <v>23</v>
      </c>
      <c r="F28" s="53">
        <v>1184</v>
      </c>
      <c r="G28" s="66"/>
      <c r="H28" s="53">
        <v>-1579</v>
      </c>
      <c r="I28" s="66"/>
      <c r="J28" s="53">
        <v>78</v>
      </c>
      <c r="K28" s="66"/>
      <c r="L28" s="53">
        <v>11224</v>
      </c>
    </row>
    <row r="29" spans="7:11" ht="3" customHeight="1">
      <c r="G29" s="66"/>
      <c r="I29" s="66"/>
      <c r="K29" s="66"/>
    </row>
    <row r="30" spans="1:12" ht="18" customHeight="1">
      <c r="A30" s="42" t="s">
        <v>84</v>
      </c>
      <c r="F30" s="53">
        <f>SUM(F27:F28)</f>
        <v>976306</v>
      </c>
      <c r="G30" s="45"/>
      <c r="H30" s="53">
        <f>SUM(H27:H28)</f>
        <v>718116</v>
      </c>
      <c r="I30" s="45"/>
      <c r="J30" s="53">
        <f>SUM(J27:J28)</f>
        <v>915667</v>
      </c>
      <c r="K30" s="45"/>
      <c r="L30" s="53">
        <f>SUM(L27:L28)</f>
        <v>198264</v>
      </c>
    </row>
    <row r="31" spans="7:11" ht="3" customHeight="1">
      <c r="G31" s="45"/>
      <c r="I31" s="45"/>
      <c r="K31" s="45"/>
    </row>
    <row r="32" spans="1:11" ht="18" customHeight="1">
      <c r="A32" s="42" t="s">
        <v>85</v>
      </c>
      <c r="G32" s="66"/>
      <c r="I32" s="66"/>
      <c r="K32" s="66"/>
    </row>
    <row r="33" spans="1:11" ht="7.5" customHeight="1">
      <c r="A33" s="42"/>
      <c r="G33" s="45"/>
      <c r="I33" s="45"/>
      <c r="K33" s="45"/>
    </row>
    <row r="34" spans="1:11" ht="18" customHeight="1">
      <c r="A34" s="64" t="s">
        <v>86</v>
      </c>
      <c r="B34" s="68"/>
      <c r="G34" s="66"/>
      <c r="I34" s="66"/>
      <c r="K34" s="66"/>
    </row>
    <row r="35" spans="1:11" ht="18" customHeight="1">
      <c r="A35" s="64"/>
      <c r="B35" s="64" t="s">
        <v>87</v>
      </c>
      <c r="G35" s="66"/>
      <c r="I35" s="66"/>
      <c r="K35" s="66"/>
    </row>
    <row r="36" spans="1:11" ht="18" customHeight="1">
      <c r="A36" s="64"/>
      <c r="B36" s="71" t="s">
        <v>184</v>
      </c>
      <c r="G36" s="66"/>
      <c r="I36" s="66"/>
      <c r="K36" s="66"/>
    </row>
    <row r="37" spans="1:12" ht="18" customHeight="1">
      <c r="A37" s="64"/>
      <c r="B37" s="48"/>
      <c r="C37" s="48" t="s">
        <v>185</v>
      </c>
      <c r="F37" s="53">
        <v>-5976</v>
      </c>
      <c r="G37" s="66"/>
      <c r="H37" s="53">
        <v>0</v>
      </c>
      <c r="I37" s="66"/>
      <c r="J37" s="53">
        <v>0</v>
      </c>
      <c r="K37" s="66"/>
      <c r="L37" s="53">
        <v>0</v>
      </c>
    </row>
    <row r="38" spans="1:11" ht="3" customHeight="1">
      <c r="A38" s="42"/>
      <c r="G38" s="45"/>
      <c r="I38" s="45"/>
      <c r="K38" s="45"/>
    </row>
    <row r="39" spans="1:12" ht="18" customHeight="1">
      <c r="A39" s="42" t="s">
        <v>217</v>
      </c>
      <c r="F39" s="53">
        <f>SUM(F37)</f>
        <v>-5976</v>
      </c>
      <c r="G39" s="66"/>
      <c r="H39" s="53">
        <f>SUM(H37)</f>
        <v>0</v>
      </c>
      <c r="I39" s="66"/>
      <c r="J39" s="53">
        <f>SUM(J37)</f>
        <v>0</v>
      </c>
      <c r="K39" s="66"/>
      <c r="L39" s="53">
        <f>SUM(L37)</f>
        <v>0</v>
      </c>
    </row>
    <row r="40" spans="1:11" ht="3" customHeight="1">
      <c r="A40" s="42"/>
      <c r="G40" s="45"/>
      <c r="I40" s="45"/>
      <c r="K40" s="45"/>
    </row>
    <row r="41" spans="1:12" ht="18" customHeight="1" thickBot="1">
      <c r="A41" s="42" t="s">
        <v>88</v>
      </c>
      <c r="F41" s="69">
        <f>SUM(F30,F39)</f>
        <v>970330</v>
      </c>
      <c r="G41" s="45"/>
      <c r="H41" s="69">
        <f>SUM(H30,H39)</f>
        <v>718116</v>
      </c>
      <c r="I41" s="45"/>
      <c r="J41" s="69">
        <f>SUM(J30,J39)</f>
        <v>915667</v>
      </c>
      <c r="K41" s="45"/>
      <c r="L41" s="69">
        <f>SUM(L30,L39)</f>
        <v>198264</v>
      </c>
    </row>
    <row r="42" spans="7:11" ht="7.5" customHeight="1" thickTop="1">
      <c r="G42" s="45"/>
      <c r="I42" s="45"/>
      <c r="K42" s="45"/>
    </row>
    <row r="43" spans="1:11" ht="18" customHeight="1">
      <c r="A43" s="42" t="s">
        <v>89</v>
      </c>
      <c r="G43" s="46"/>
      <c r="I43" s="47"/>
      <c r="K43" s="46"/>
    </row>
    <row r="44" spans="1:12" ht="18" customHeight="1">
      <c r="A44" s="48"/>
      <c r="B44" s="71" t="s">
        <v>171</v>
      </c>
      <c r="F44" s="45">
        <v>976119</v>
      </c>
      <c r="G44" s="70"/>
      <c r="H44" s="45">
        <v>718012</v>
      </c>
      <c r="I44" s="70"/>
      <c r="J44" s="45">
        <v>915667</v>
      </c>
      <c r="K44" s="70"/>
      <c r="L44" s="45">
        <v>198264</v>
      </c>
    </row>
    <row r="45" spans="1:12" ht="18" customHeight="1">
      <c r="A45" s="48"/>
      <c r="B45" s="71" t="s">
        <v>90</v>
      </c>
      <c r="F45" s="53">
        <v>187</v>
      </c>
      <c r="G45" s="70"/>
      <c r="H45" s="53">
        <v>104</v>
      </c>
      <c r="I45" s="70"/>
      <c r="J45" s="53">
        <v>0</v>
      </c>
      <c r="K45" s="70"/>
      <c r="L45" s="123">
        <v>0</v>
      </c>
    </row>
    <row r="46" spans="1:12" ht="3" customHeight="1">
      <c r="A46" s="68"/>
      <c r="F46" s="70"/>
      <c r="G46" s="70"/>
      <c r="H46" s="70"/>
      <c r="I46" s="70"/>
      <c r="J46" s="70"/>
      <c r="K46" s="70"/>
      <c r="L46" s="70"/>
    </row>
    <row r="47" spans="1:12" ht="18" customHeight="1" thickBot="1">
      <c r="A47" s="68"/>
      <c r="F47" s="69">
        <f>F30</f>
        <v>976306</v>
      </c>
      <c r="G47" s="70"/>
      <c r="H47" s="69">
        <f>SUM(H44:H45)</f>
        <v>718116</v>
      </c>
      <c r="I47" s="70"/>
      <c r="J47" s="69">
        <f>J41</f>
        <v>915667</v>
      </c>
      <c r="K47" s="70"/>
      <c r="L47" s="69">
        <f>SUM(L44:L45)</f>
        <v>198264</v>
      </c>
    </row>
    <row r="48" spans="1:11" ht="7.5" customHeight="1" thickTop="1">
      <c r="A48" s="68"/>
      <c r="G48" s="70"/>
      <c r="I48" s="70"/>
      <c r="K48" s="70"/>
    </row>
    <row r="49" spans="1:12" ht="18.75" customHeight="1">
      <c r="A49" s="64" t="s">
        <v>91</v>
      </c>
      <c r="F49" s="70"/>
      <c r="G49" s="70"/>
      <c r="H49" s="70"/>
      <c r="I49" s="70"/>
      <c r="J49" s="70"/>
      <c r="K49" s="70"/>
      <c r="L49" s="70"/>
    </row>
    <row r="50" spans="1:12" ht="18.75" customHeight="1">
      <c r="A50" s="48"/>
      <c r="B50" s="71" t="s">
        <v>171</v>
      </c>
      <c r="F50" s="45">
        <v>970143</v>
      </c>
      <c r="G50" s="70"/>
      <c r="H50" s="45">
        <v>718012</v>
      </c>
      <c r="I50" s="70"/>
      <c r="J50" s="45">
        <v>915667</v>
      </c>
      <c r="K50" s="70"/>
      <c r="L50" s="45">
        <v>198264</v>
      </c>
    </row>
    <row r="51" spans="1:12" ht="18" customHeight="1">
      <c r="A51" s="48"/>
      <c r="B51" s="71" t="s">
        <v>90</v>
      </c>
      <c r="F51" s="53">
        <v>187</v>
      </c>
      <c r="G51" s="70"/>
      <c r="H51" s="53">
        <v>104</v>
      </c>
      <c r="I51" s="70"/>
      <c r="J51" s="53">
        <v>0</v>
      </c>
      <c r="K51" s="70"/>
      <c r="L51" s="123">
        <v>0</v>
      </c>
    </row>
    <row r="52" spans="1:12" ht="3" customHeight="1">
      <c r="A52" s="68"/>
      <c r="G52" s="70"/>
      <c r="I52" s="70"/>
      <c r="J52" s="70"/>
      <c r="K52" s="70"/>
      <c r="L52" s="70"/>
    </row>
    <row r="53" spans="1:12" ht="18" customHeight="1" thickBot="1">
      <c r="A53" s="68"/>
      <c r="F53" s="69">
        <f>SUM(F50:F51)</f>
        <v>970330</v>
      </c>
      <c r="G53" s="70"/>
      <c r="H53" s="69">
        <f>SUM(H50:H51)</f>
        <v>718116</v>
      </c>
      <c r="I53" s="70"/>
      <c r="J53" s="69">
        <f>SUM(J50:J51)</f>
        <v>915667</v>
      </c>
      <c r="K53" s="70"/>
      <c r="L53" s="69">
        <f>SUM(L50:L51)</f>
        <v>198264</v>
      </c>
    </row>
    <row r="54" spans="1:12" ht="7.5" customHeight="1" thickTop="1">
      <c r="A54" s="68"/>
      <c r="B54" s="68"/>
      <c r="C54" s="68"/>
      <c r="D54" s="65"/>
      <c r="E54" s="64"/>
      <c r="F54" s="72"/>
      <c r="G54" s="64"/>
      <c r="H54" s="72"/>
      <c r="I54" s="65"/>
      <c r="J54" s="72"/>
      <c r="K54" s="64"/>
      <c r="L54" s="72"/>
    </row>
    <row r="55" spans="1:12" ht="18" customHeight="1">
      <c r="A55" s="64" t="s">
        <v>92</v>
      </c>
      <c r="B55" s="68"/>
      <c r="C55" s="68"/>
      <c r="D55" s="73"/>
      <c r="E55" s="74"/>
      <c r="F55" s="74"/>
      <c r="G55" s="74"/>
      <c r="H55" s="74"/>
      <c r="I55" s="74"/>
      <c r="J55" s="74"/>
      <c r="K55" s="74"/>
      <c r="L55" s="74"/>
    </row>
    <row r="56" spans="1:12" ht="18" customHeight="1">
      <c r="A56" s="64"/>
      <c r="B56" s="68" t="s">
        <v>93</v>
      </c>
      <c r="C56" s="68"/>
      <c r="D56" s="73">
        <v>7</v>
      </c>
      <c r="E56" s="68"/>
      <c r="F56" s="75">
        <f>F50/3730000</f>
        <v>0.2600919571045576</v>
      </c>
      <c r="G56" s="76"/>
      <c r="H56" s="75">
        <f>H47/3730000</f>
        <v>0.19252439678284183</v>
      </c>
      <c r="I56" s="76"/>
      <c r="J56" s="75">
        <f>J50/3730000</f>
        <v>0.24548713136729222</v>
      </c>
      <c r="K56" s="77"/>
      <c r="L56" s="75">
        <f>L47/3730000</f>
        <v>0.053153887399463806</v>
      </c>
    </row>
    <row r="57" spans="1:12" ht="18" customHeight="1">
      <c r="A57" s="64"/>
      <c r="B57" s="68"/>
      <c r="C57" s="68"/>
      <c r="D57" s="73"/>
      <c r="E57" s="68"/>
      <c r="F57" s="75"/>
      <c r="G57" s="76"/>
      <c r="H57" s="75"/>
      <c r="I57" s="77"/>
      <c r="J57" s="75"/>
      <c r="K57" s="76"/>
      <c r="L57" s="75"/>
    </row>
    <row r="58" spans="1:12" s="5" customFormat="1" ht="21.75" customHeight="1">
      <c r="A58" s="165" t="str">
        <f>'2-4'!A47:L47</f>
        <v>หมายเหตุประกอบข้อมูลทางการเงินระหว่างกาลในหน้า 12 ถึง 40 เป็นส่วนหนึ่งของข้อมูลทางการเงินระหว่างกาลนี้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</row>
  </sheetData>
  <sheetProtection/>
  <mergeCells count="1">
    <mergeCell ref="A58:L58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&amp;R&amp;"Angsana New,Regular"&amp;13&amp;P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58"/>
  <sheetViews>
    <sheetView zoomScale="120" zoomScaleNormal="120" zoomScaleSheetLayoutView="100" zoomScalePageLayoutView="0" workbookViewId="0" topLeftCell="A1">
      <selection activeCell="C6" sqref="C6"/>
    </sheetView>
  </sheetViews>
  <sheetFormatPr defaultColWidth="6.8515625" defaultRowHeight="18.75" customHeight="1"/>
  <cols>
    <col min="1" max="2" width="1.1484375" style="44" customWidth="1"/>
    <col min="3" max="3" width="35.7109375" style="44" customWidth="1"/>
    <col min="4" max="4" width="6.7109375" style="43" customWidth="1"/>
    <col min="5" max="5" width="0.71875" style="44" customWidth="1"/>
    <col min="6" max="6" width="11.7109375" style="45" customWidth="1"/>
    <col min="7" max="7" width="0.71875" style="44" customWidth="1"/>
    <col min="8" max="8" width="11.7109375" style="45" customWidth="1"/>
    <col min="9" max="9" width="0.71875" style="43" customWidth="1"/>
    <col min="10" max="10" width="11.7109375" style="45" customWidth="1"/>
    <col min="11" max="11" width="0.71875" style="44" customWidth="1"/>
    <col min="12" max="12" width="11.7109375" style="45" customWidth="1"/>
    <col min="13" max="16384" width="6.8515625" style="48" customWidth="1"/>
  </cols>
  <sheetData>
    <row r="1" spans="1:12" ht="21.75" customHeight="1">
      <c r="A1" s="42" t="s">
        <v>0</v>
      </c>
      <c r="B1" s="42"/>
      <c r="C1" s="42"/>
      <c r="G1" s="46"/>
      <c r="I1" s="47"/>
      <c r="K1" s="46"/>
      <c r="L1" s="120" t="s">
        <v>3</v>
      </c>
    </row>
    <row r="2" spans="1:11" ht="21.75" customHeight="1">
      <c r="A2" s="42" t="s">
        <v>69</v>
      </c>
      <c r="B2" s="42"/>
      <c r="C2" s="42"/>
      <c r="G2" s="46"/>
      <c r="I2" s="47"/>
      <c r="K2" s="46"/>
    </row>
    <row r="3" spans="1:12" ht="21.75" customHeight="1">
      <c r="A3" s="49" t="s">
        <v>205</v>
      </c>
      <c r="B3" s="50"/>
      <c r="C3" s="50"/>
      <c r="D3" s="51"/>
      <c r="E3" s="52"/>
      <c r="F3" s="53"/>
      <c r="G3" s="54"/>
      <c r="H3" s="53"/>
      <c r="I3" s="55"/>
      <c r="J3" s="53"/>
      <c r="K3" s="54"/>
      <c r="L3" s="53"/>
    </row>
    <row r="4" spans="7:11" ht="12" customHeight="1">
      <c r="G4" s="46"/>
      <c r="I4" s="47"/>
      <c r="K4" s="46"/>
    </row>
    <row r="5" spans="1:12" ht="18" customHeight="1">
      <c r="A5" s="48"/>
      <c r="D5" s="56"/>
      <c r="E5" s="42"/>
      <c r="F5" s="53"/>
      <c r="G5" s="57"/>
      <c r="H5" s="58" t="s">
        <v>2</v>
      </c>
      <c r="I5" s="59"/>
      <c r="J5" s="53"/>
      <c r="K5" s="57"/>
      <c r="L5" s="60" t="s">
        <v>170</v>
      </c>
    </row>
    <row r="6" spans="5:12" ht="18" customHeight="1">
      <c r="E6" s="42"/>
      <c r="F6" s="61" t="s">
        <v>6</v>
      </c>
      <c r="G6" s="42"/>
      <c r="H6" s="61" t="s">
        <v>7</v>
      </c>
      <c r="I6" s="62"/>
      <c r="J6" s="61" t="s">
        <v>6</v>
      </c>
      <c r="K6" s="42"/>
      <c r="L6" s="61" t="s">
        <v>7</v>
      </c>
    </row>
    <row r="7" spans="4:12" ht="18" customHeight="1">
      <c r="D7" s="63" t="s">
        <v>8</v>
      </c>
      <c r="E7" s="42"/>
      <c r="F7" s="60" t="s">
        <v>9</v>
      </c>
      <c r="G7" s="64"/>
      <c r="H7" s="60" t="s">
        <v>9</v>
      </c>
      <c r="I7" s="65"/>
      <c r="J7" s="60" t="s">
        <v>9</v>
      </c>
      <c r="K7" s="64"/>
      <c r="L7" s="60" t="s">
        <v>9</v>
      </c>
    </row>
    <row r="8" spans="7:11" ht="3" customHeight="1">
      <c r="G8" s="66"/>
      <c r="I8" s="66"/>
      <c r="K8" s="66"/>
    </row>
    <row r="9" spans="1:12" ht="18" customHeight="1">
      <c r="A9" s="44" t="s">
        <v>70</v>
      </c>
      <c r="F9" s="45">
        <v>5188026</v>
      </c>
      <c r="G9" s="66"/>
      <c r="H9" s="45">
        <v>5407189</v>
      </c>
      <c r="I9" s="66"/>
      <c r="J9" s="48">
        <v>3417899</v>
      </c>
      <c r="K9" s="48"/>
      <c r="L9" s="4">
        <v>4090144</v>
      </c>
    </row>
    <row r="10" spans="1:12" ht="18" customHeight="1">
      <c r="A10" s="44" t="s">
        <v>71</v>
      </c>
      <c r="F10" s="48">
        <v>3487539</v>
      </c>
      <c r="G10" s="48"/>
      <c r="H10" s="48">
        <v>2707067</v>
      </c>
      <c r="I10" s="48"/>
      <c r="J10" s="4">
        <v>0</v>
      </c>
      <c r="K10" s="48"/>
      <c r="L10" s="4">
        <v>0</v>
      </c>
    </row>
    <row r="11" spans="1:12" ht="18" customHeight="1">
      <c r="A11" s="44" t="s">
        <v>72</v>
      </c>
      <c r="D11" s="2">
        <v>13</v>
      </c>
      <c r="F11" s="45">
        <v>0</v>
      </c>
      <c r="G11" s="66"/>
      <c r="H11" s="45">
        <v>0</v>
      </c>
      <c r="I11" s="66"/>
      <c r="J11" s="45">
        <v>3228654</v>
      </c>
      <c r="K11" s="66"/>
      <c r="L11" s="45">
        <v>1418052</v>
      </c>
    </row>
    <row r="12" spans="1:12" ht="18" customHeight="1">
      <c r="A12" s="44" t="s">
        <v>73</v>
      </c>
      <c r="F12" s="45">
        <v>42684</v>
      </c>
      <c r="G12" s="66"/>
      <c r="H12" s="45">
        <v>37190</v>
      </c>
      <c r="I12" s="66"/>
      <c r="J12" s="45">
        <v>80396</v>
      </c>
      <c r="K12" s="66"/>
      <c r="L12" s="45">
        <v>80839</v>
      </c>
    </row>
    <row r="13" spans="1:12" ht="18" customHeight="1">
      <c r="A13" s="44" t="s">
        <v>182</v>
      </c>
      <c r="F13" s="53">
        <v>-15800</v>
      </c>
      <c r="G13" s="66"/>
      <c r="H13" s="53">
        <v>0</v>
      </c>
      <c r="I13" s="66"/>
      <c r="J13" s="53">
        <v>0</v>
      </c>
      <c r="K13" s="66"/>
      <c r="L13" s="53">
        <v>0</v>
      </c>
    </row>
    <row r="14" spans="7:11" ht="3" customHeight="1">
      <c r="G14" s="66"/>
      <c r="I14" s="66"/>
      <c r="K14" s="66"/>
    </row>
    <row r="15" spans="1:12" ht="18" customHeight="1">
      <c r="A15" s="42" t="s">
        <v>74</v>
      </c>
      <c r="B15" s="48"/>
      <c r="C15" s="42"/>
      <c r="F15" s="53">
        <f>SUM(F9:F13)</f>
        <v>8702449</v>
      </c>
      <c r="G15" s="66"/>
      <c r="H15" s="53">
        <f>SUM(H9:H13)</f>
        <v>8151446</v>
      </c>
      <c r="I15" s="66"/>
      <c r="J15" s="53">
        <f>SUM(J9:J13)</f>
        <v>6726949</v>
      </c>
      <c r="K15" s="66"/>
      <c r="L15" s="53">
        <f>SUM(L9:L13)</f>
        <v>5589035</v>
      </c>
    </row>
    <row r="16" spans="7:11" ht="3" customHeight="1">
      <c r="G16" s="66"/>
      <c r="I16" s="66"/>
      <c r="K16" s="66"/>
    </row>
    <row r="17" spans="1:12" ht="18" customHeight="1">
      <c r="A17" s="44" t="s">
        <v>75</v>
      </c>
      <c r="D17" s="67"/>
      <c r="F17" s="45">
        <v>-4511452</v>
      </c>
      <c r="G17" s="46"/>
      <c r="H17" s="45">
        <v>-4545784</v>
      </c>
      <c r="I17" s="46"/>
      <c r="J17" s="45">
        <v>-3254614</v>
      </c>
      <c r="K17" s="47"/>
      <c r="L17" s="45">
        <v>-3714619</v>
      </c>
    </row>
    <row r="18" spans="1:12" ht="18" customHeight="1">
      <c r="A18" s="44" t="s">
        <v>76</v>
      </c>
      <c r="F18" s="45">
        <v>-42117</v>
      </c>
      <c r="G18" s="66"/>
      <c r="H18" s="45">
        <v>-39107</v>
      </c>
      <c r="I18" s="66"/>
      <c r="J18" s="45">
        <v>-42117</v>
      </c>
      <c r="K18" s="66"/>
      <c r="L18" s="45">
        <v>-39107</v>
      </c>
    </row>
    <row r="19" spans="1:12" ht="18" customHeight="1">
      <c r="A19" s="44" t="s">
        <v>77</v>
      </c>
      <c r="E19" s="66"/>
      <c r="F19" s="45">
        <v>-414310</v>
      </c>
      <c r="G19" s="66"/>
      <c r="H19" s="45">
        <v>-304812</v>
      </c>
      <c r="I19" s="66"/>
      <c r="J19" s="45">
        <v>-238528</v>
      </c>
      <c r="K19" s="66"/>
      <c r="L19" s="45">
        <v>-211895</v>
      </c>
    </row>
    <row r="20" spans="1:12" ht="18" customHeight="1">
      <c r="A20" s="44" t="s">
        <v>78</v>
      </c>
      <c r="E20" s="66"/>
      <c r="F20" s="53">
        <v>48526</v>
      </c>
      <c r="G20" s="66"/>
      <c r="H20" s="53">
        <v>-78258</v>
      </c>
      <c r="I20" s="66"/>
      <c r="J20" s="53">
        <v>-288</v>
      </c>
      <c r="K20" s="66"/>
      <c r="L20" s="53">
        <v>86</v>
      </c>
    </row>
    <row r="21" spans="7:11" ht="3" customHeight="1">
      <c r="G21" s="66"/>
      <c r="I21" s="66"/>
      <c r="K21" s="66"/>
    </row>
    <row r="22" spans="1:12" ht="18" customHeight="1">
      <c r="A22" s="42" t="s">
        <v>79</v>
      </c>
      <c r="B22" s="48"/>
      <c r="F22" s="53">
        <f>SUM(F17:F21)</f>
        <v>-4919353</v>
      </c>
      <c r="G22" s="45"/>
      <c r="H22" s="53">
        <f>SUM(H17:H21)</f>
        <v>-4967961</v>
      </c>
      <c r="I22" s="45"/>
      <c r="J22" s="53">
        <f>SUM(J17:J21)</f>
        <v>-3535547</v>
      </c>
      <c r="K22" s="45"/>
      <c r="L22" s="53">
        <f>SUM(L17:L21)</f>
        <v>-3965535</v>
      </c>
    </row>
    <row r="23" spans="7:11" ht="3" customHeight="1">
      <c r="G23" s="45"/>
      <c r="I23" s="45"/>
      <c r="K23" s="45"/>
    </row>
    <row r="24" spans="1:12" ht="18.75">
      <c r="A24" s="42" t="s">
        <v>80</v>
      </c>
      <c r="F24" s="45">
        <f>SUM(F22,F15)</f>
        <v>3783096</v>
      </c>
      <c r="G24" s="45"/>
      <c r="H24" s="45">
        <f>SUM(H22,H15)</f>
        <v>3183485</v>
      </c>
      <c r="I24" s="45"/>
      <c r="J24" s="45">
        <f>SUM(J22,J15)</f>
        <v>3191402</v>
      </c>
      <c r="K24" s="45"/>
      <c r="L24" s="45">
        <f>SUM(L22,L15)</f>
        <v>1623500</v>
      </c>
    </row>
    <row r="25" spans="1:12" ht="18" customHeight="1">
      <c r="A25" s="44" t="s">
        <v>81</v>
      </c>
      <c r="E25" s="66"/>
      <c r="F25" s="53">
        <v>-863495</v>
      </c>
      <c r="G25" s="66"/>
      <c r="H25" s="53">
        <v>-746079</v>
      </c>
      <c r="I25" s="66"/>
      <c r="J25" s="53">
        <v>-219927</v>
      </c>
      <c r="K25" s="66"/>
      <c r="L25" s="53">
        <v>-107347</v>
      </c>
    </row>
    <row r="26" spans="7:11" ht="3" customHeight="1">
      <c r="G26" s="45"/>
      <c r="I26" s="45"/>
      <c r="K26" s="45"/>
    </row>
    <row r="27" spans="1:12" ht="18.75">
      <c r="A27" s="42" t="s">
        <v>82</v>
      </c>
      <c r="F27" s="45">
        <f>SUM(F24:F25)</f>
        <v>2919601</v>
      </c>
      <c r="G27" s="45"/>
      <c r="H27" s="45">
        <f>SUM(H24:H25)</f>
        <v>2437406</v>
      </c>
      <c r="I27" s="45"/>
      <c r="J27" s="45">
        <f>SUM(J24:J25)</f>
        <v>2971475</v>
      </c>
      <c r="K27" s="45"/>
      <c r="L27" s="45">
        <f>SUM(L24:L25)</f>
        <v>1516153</v>
      </c>
    </row>
    <row r="28" spans="1:12" ht="18" customHeight="1">
      <c r="A28" s="44" t="s">
        <v>83</v>
      </c>
      <c r="D28" s="43">
        <v>23</v>
      </c>
      <c r="F28" s="53">
        <v>3161</v>
      </c>
      <c r="G28" s="66"/>
      <c r="H28" s="53">
        <v>-15595</v>
      </c>
      <c r="I28" s="66"/>
      <c r="J28" s="53">
        <v>130</v>
      </c>
      <c r="K28" s="66"/>
      <c r="L28" s="53">
        <v>1510</v>
      </c>
    </row>
    <row r="29" spans="7:11" ht="3" customHeight="1">
      <c r="G29" s="66"/>
      <c r="I29" s="66"/>
      <c r="K29" s="66"/>
    </row>
    <row r="30" spans="1:12" ht="18" customHeight="1">
      <c r="A30" s="42" t="s">
        <v>84</v>
      </c>
      <c r="F30" s="53">
        <f>SUM(F27:F28)</f>
        <v>2922762</v>
      </c>
      <c r="G30" s="45"/>
      <c r="H30" s="53">
        <f>SUM(H27:H28)</f>
        <v>2421811</v>
      </c>
      <c r="I30" s="45"/>
      <c r="J30" s="53">
        <f>SUM(J27:J28)</f>
        <v>2971605</v>
      </c>
      <c r="K30" s="45"/>
      <c r="L30" s="53">
        <f>SUM(L27:L28)</f>
        <v>1517663</v>
      </c>
    </row>
    <row r="31" spans="7:11" ht="3" customHeight="1">
      <c r="G31" s="45"/>
      <c r="I31" s="45"/>
      <c r="K31" s="45"/>
    </row>
    <row r="32" spans="1:11" ht="18" customHeight="1">
      <c r="A32" s="42" t="s">
        <v>85</v>
      </c>
      <c r="G32" s="66"/>
      <c r="I32" s="66"/>
      <c r="K32" s="66"/>
    </row>
    <row r="33" spans="1:11" ht="7.5" customHeight="1">
      <c r="A33" s="42"/>
      <c r="G33" s="45"/>
      <c r="I33" s="45"/>
      <c r="K33" s="45"/>
    </row>
    <row r="34" spans="1:11" ht="18" customHeight="1">
      <c r="A34" s="64" t="s">
        <v>86</v>
      </c>
      <c r="B34" s="68"/>
      <c r="G34" s="66"/>
      <c r="I34" s="66"/>
      <c r="K34" s="66"/>
    </row>
    <row r="35" spans="1:11" ht="18" customHeight="1">
      <c r="A35" s="64"/>
      <c r="B35" s="64" t="s">
        <v>87</v>
      </c>
      <c r="G35" s="66"/>
      <c r="I35" s="66"/>
      <c r="K35" s="66"/>
    </row>
    <row r="36" spans="1:11" ht="18" customHeight="1">
      <c r="A36" s="64"/>
      <c r="B36" s="71" t="s">
        <v>184</v>
      </c>
      <c r="G36" s="66"/>
      <c r="I36" s="66"/>
      <c r="K36" s="66"/>
    </row>
    <row r="37" spans="1:12" ht="18" customHeight="1">
      <c r="A37" s="64"/>
      <c r="B37" s="48"/>
      <c r="C37" s="48" t="s">
        <v>185</v>
      </c>
      <c r="F37" s="53">
        <v>-11952</v>
      </c>
      <c r="G37" s="66"/>
      <c r="H37" s="53">
        <v>0</v>
      </c>
      <c r="I37" s="66"/>
      <c r="J37" s="53">
        <v>0</v>
      </c>
      <c r="K37" s="66"/>
      <c r="L37" s="53">
        <v>0</v>
      </c>
    </row>
    <row r="38" spans="1:11" ht="3" customHeight="1">
      <c r="A38" s="42"/>
      <c r="G38" s="45"/>
      <c r="I38" s="45"/>
      <c r="K38" s="45"/>
    </row>
    <row r="39" spans="1:12" ht="18" customHeight="1">
      <c r="A39" s="42" t="s">
        <v>217</v>
      </c>
      <c r="F39" s="53">
        <f>SUM(F37)</f>
        <v>-11952</v>
      </c>
      <c r="G39" s="66"/>
      <c r="H39" s="53">
        <f>SUM(H37)</f>
        <v>0</v>
      </c>
      <c r="I39" s="66"/>
      <c r="J39" s="53">
        <f>SUM(J37)</f>
        <v>0</v>
      </c>
      <c r="K39" s="66"/>
      <c r="L39" s="53">
        <f>SUM(L37)</f>
        <v>0</v>
      </c>
    </row>
    <row r="40" spans="1:11" ht="3" customHeight="1">
      <c r="A40" s="42"/>
      <c r="G40" s="45"/>
      <c r="I40" s="45"/>
      <c r="K40" s="45"/>
    </row>
    <row r="41" spans="1:12" ht="18" customHeight="1" thickBot="1">
      <c r="A41" s="42" t="s">
        <v>88</v>
      </c>
      <c r="F41" s="69">
        <f>SUM(F30,F39)</f>
        <v>2910810</v>
      </c>
      <c r="G41" s="45"/>
      <c r="H41" s="69">
        <f>SUM(H30,H39)</f>
        <v>2421811</v>
      </c>
      <c r="I41" s="45"/>
      <c r="J41" s="69">
        <f>SUM(J30,J39)</f>
        <v>2971605</v>
      </c>
      <c r="K41" s="45"/>
      <c r="L41" s="69">
        <f>SUM(L30,L39)</f>
        <v>1517663</v>
      </c>
    </row>
    <row r="42" spans="7:11" ht="7.5" customHeight="1" thickTop="1">
      <c r="G42" s="45"/>
      <c r="I42" s="45"/>
      <c r="K42" s="45"/>
    </row>
    <row r="43" spans="1:11" ht="18" customHeight="1">
      <c r="A43" s="42" t="s">
        <v>89</v>
      </c>
      <c r="G43" s="46"/>
      <c r="I43" s="47"/>
      <c r="K43" s="46"/>
    </row>
    <row r="44" spans="1:12" ht="18" customHeight="1">
      <c r="A44" s="48"/>
      <c r="B44" s="71" t="s">
        <v>171</v>
      </c>
      <c r="F44" s="45">
        <v>2921880</v>
      </c>
      <c r="G44" s="70"/>
      <c r="H44" s="45">
        <v>2421268</v>
      </c>
      <c r="I44" s="70"/>
      <c r="J44" s="45">
        <v>2971605</v>
      </c>
      <c r="K44" s="70"/>
      <c r="L44" s="45">
        <v>1517663</v>
      </c>
    </row>
    <row r="45" spans="1:12" ht="18" customHeight="1">
      <c r="A45" s="48"/>
      <c r="B45" s="71" t="s">
        <v>90</v>
      </c>
      <c r="F45" s="53">
        <v>882</v>
      </c>
      <c r="G45" s="70"/>
      <c r="H45" s="53">
        <v>543</v>
      </c>
      <c r="I45" s="70"/>
      <c r="J45" s="53">
        <v>0</v>
      </c>
      <c r="K45" s="70"/>
      <c r="L45" s="123">
        <v>0</v>
      </c>
    </row>
    <row r="46" spans="1:12" ht="3" customHeight="1">
      <c r="A46" s="68"/>
      <c r="F46" s="70"/>
      <c r="G46" s="70"/>
      <c r="H46" s="70"/>
      <c r="I46" s="70"/>
      <c r="J46" s="70"/>
      <c r="K46" s="70"/>
      <c r="L46" s="70"/>
    </row>
    <row r="47" spans="1:12" ht="18" customHeight="1" thickBot="1">
      <c r="A47" s="68"/>
      <c r="F47" s="69">
        <f>SUM(F44:F46)</f>
        <v>2922762</v>
      </c>
      <c r="G47" s="70"/>
      <c r="H47" s="69">
        <f>SUM(H44:H46)</f>
        <v>2421811</v>
      </c>
      <c r="I47" s="70"/>
      <c r="J47" s="69">
        <f>SUM(J44:J46)</f>
        <v>2971605</v>
      </c>
      <c r="K47" s="70"/>
      <c r="L47" s="69">
        <f>SUM(L44:L46)</f>
        <v>1517663</v>
      </c>
    </row>
    <row r="48" spans="1:11" ht="7.5" customHeight="1" thickTop="1">
      <c r="A48" s="68"/>
      <c r="G48" s="70"/>
      <c r="I48" s="70"/>
      <c r="K48" s="70"/>
    </row>
    <row r="49" spans="1:12" ht="18.75" customHeight="1">
      <c r="A49" s="64" t="s">
        <v>91</v>
      </c>
      <c r="F49" s="70"/>
      <c r="G49" s="70"/>
      <c r="H49" s="70"/>
      <c r="I49" s="70"/>
      <c r="J49" s="70"/>
      <c r="K49" s="70"/>
      <c r="L49" s="70"/>
    </row>
    <row r="50" spans="1:12" ht="18.75" customHeight="1">
      <c r="A50" s="48"/>
      <c r="B50" s="71" t="s">
        <v>171</v>
      </c>
      <c r="F50" s="45">
        <v>2909928</v>
      </c>
      <c r="G50" s="70"/>
      <c r="H50" s="45">
        <v>2421268</v>
      </c>
      <c r="I50" s="70"/>
      <c r="J50" s="45">
        <v>2971605</v>
      </c>
      <c r="K50" s="70"/>
      <c r="L50" s="45">
        <v>1517663</v>
      </c>
    </row>
    <row r="51" spans="1:12" ht="18" customHeight="1">
      <c r="A51" s="48"/>
      <c r="B51" s="71" t="s">
        <v>90</v>
      </c>
      <c r="F51" s="53">
        <v>882</v>
      </c>
      <c r="G51" s="70"/>
      <c r="H51" s="53">
        <v>543</v>
      </c>
      <c r="I51" s="70"/>
      <c r="J51" s="53">
        <v>0</v>
      </c>
      <c r="K51" s="70"/>
      <c r="L51" s="123">
        <v>0</v>
      </c>
    </row>
    <row r="52" spans="1:12" ht="3" customHeight="1">
      <c r="A52" s="68"/>
      <c r="G52" s="70"/>
      <c r="I52" s="70"/>
      <c r="J52" s="70"/>
      <c r="K52" s="70"/>
      <c r="L52" s="70"/>
    </row>
    <row r="53" spans="1:12" ht="18" customHeight="1" thickBot="1">
      <c r="A53" s="68"/>
      <c r="F53" s="69">
        <f>SUM(F50:F51)</f>
        <v>2910810</v>
      </c>
      <c r="G53" s="70"/>
      <c r="H53" s="69">
        <f>SUM(H50:H51)</f>
        <v>2421811</v>
      </c>
      <c r="I53" s="70"/>
      <c r="J53" s="69">
        <f>SUM(J50:J51)</f>
        <v>2971605</v>
      </c>
      <c r="K53" s="70"/>
      <c r="L53" s="69">
        <f>SUM(L50:L51)</f>
        <v>1517663</v>
      </c>
    </row>
    <row r="54" spans="1:12" ht="7.5" customHeight="1" thickTop="1">
      <c r="A54" s="68"/>
      <c r="B54" s="68"/>
      <c r="C54" s="68"/>
      <c r="D54" s="65"/>
      <c r="E54" s="64"/>
      <c r="F54" s="72"/>
      <c r="G54" s="64"/>
      <c r="H54" s="72"/>
      <c r="I54" s="65"/>
      <c r="J54" s="72"/>
      <c r="K54" s="64"/>
      <c r="L54" s="72"/>
    </row>
    <row r="55" spans="1:12" ht="18" customHeight="1">
      <c r="A55" s="64" t="s">
        <v>92</v>
      </c>
      <c r="B55" s="68"/>
      <c r="C55" s="68"/>
      <c r="D55" s="73"/>
      <c r="E55" s="74"/>
      <c r="F55" s="74"/>
      <c r="G55" s="74"/>
      <c r="H55" s="74"/>
      <c r="I55" s="74"/>
      <c r="J55" s="74"/>
      <c r="K55" s="74"/>
      <c r="L55" s="74"/>
    </row>
    <row r="56" spans="1:12" ht="18" customHeight="1">
      <c r="A56" s="64"/>
      <c r="B56" s="68" t="s">
        <v>93</v>
      </c>
      <c r="C56" s="68"/>
      <c r="D56" s="73">
        <v>7</v>
      </c>
      <c r="E56" s="68"/>
      <c r="F56" s="75">
        <f>F50/3730000</f>
        <v>0.7801415549597855</v>
      </c>
      <c r="G56" s="76"/>
      <c r="H56" s="75">
        <v>0.6492790884718499</v>
      </c>
      <c r="I56" s="76"/>
      <c r="J56" s="75">
        <f>J50/3730000</f>
        <v>0.7966769436997319</v>
      </c>
      <c r="K56" s="77"/>
      <c r="L56" s="75">
        <v>0.40688016085790885</v>
      </c>
    </row>
    <row r="57" spans="1:12" ht="18" customHeight="1">
      <c r="A57" s="64"/>
      <c r="B57" s="68"/>
      <c r="C57" s="68"/>
      <c r="D57" s="73"/>
      <c r="E57" s="68"/>
      <c r="F57" s="75"/>
      <c r="G57" s="76"/>
      <c r="H57" s="75"/>
      <c r="I57" s="77"/>
      <c r="J57" s="75"/>
      <c r="K57" s="76"/>
      <c r="L57" s="75"/>
    </row>
    <row r="58" spans="1:12" s="5" customFormat="1" ht="21.75" customHeight="1">
      <c r="A58" s="165" t="str">
        <f>'2-4'!A47:L47</f>
        <v>หมายเหตุประกอบข้อมูลทางการเงินระหว่างกาลในหน้า 12 ถึง 40 เป็นส่วนหนึ่งของข้อมูลทางการเงินระหว่างกาลนี้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</row>
  </sheetData>
  <sheetProtection/>
  <mergeCells count="1">
    <mergeCell ref="A58:L58"/>
  </mergeCells>
  <printOptions/>
  <pageMargins left="0.8" right="0.5" top="0.5" bottom="0.6" header="0.49" footer="0.4"/>
  <pageSetup firstPageNumber="6" useFirstPageNumber="1" fitToHeight="0" horizontalDpi="1200" verticalDpi="1200" orientation="portrait" paperSize="9" scale="95" r:id="rId1"/>
  <headerFooter>
    <oddFooter>&amp;R&amp;"Angsana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X33"/>
  <sheetViews>
    <sheetView zoomScale="110" zoomScaleNormal="110" zoomScaleSheetLayoutView="100" workbookViewId="0" topLeftCell="A1">
      <selection activeCell="A1" sqref="A1"/>
    </sheetView>
  </sheetViews>
  <sheetFormatPr defaultColWidth="9.140625" defaultRowHeight="15.75" customHeight="1"/>
  <cols>
    <col min="1" max="1" width="1.1484375" style="82" customWidth="1"/>
    <col min="2" max="2" width="1.421875" style="82" customWidth="1"/>
    <col min="3" max="3" width="36.8515625" style="82" customWidth="1"/>
    <col min="4" max="4" width="6.7109375" style="80" customWidth="1"/>
    <col min="5" max="5" width="0.85546875" style="81" customWidth="1"/>
    <col min="6" max="6" width="9.8515625" style="80" customWidth="1"/>
    <col min="7" max="7" width="0.85546875" style="81" customWidth="1"/>
    <col min="8" max="8" width="9.00390625" style="80" customWidth="1"/>
    <col min="9" max="9" width="0.85546875" style="81" customWidth="1"/>
    <col min="10" max="10" width="9.421875" style="80" customWidth="1"/>
    <col min="11" max="11" width="0.85546875" style="81" customWidth="1"/>
    <col min="12" max="12" width="9.28125" style="80" customWidth="1"/>
    <col min="13" max="13" width="0.85546875" style="80" customWidth="1"/>
    <col min="14" max="14" width="13.7109375" style="80" customWidth="1"/>
    <col min="15" max="15" width="0.85546875" style="80" customWidth="1"/>
    <col min="16" max="16" width="13.7109375" style="80" customWidth="1"/>
    <col min="17" max="17" width="0.85546875" style="81" customWidth="1"/>
    <col min="18" max="18" width="12.00390625" style="80" customWidth="1"/>
    <col min="19" max="19" width="0.85546875" style="81" customWidth="1"/>
    <col min="20" max="20" width="10.57421875" style="81" customWidth="1"/>
    <col min="21" max="21" width="0.85546875" style="81" customWidth="1"/>
    <col min="22" max="22" width="11.00390625" style="80" customWidth="1"/>
    <col min="23" max="23" width="0.85546875" style="81" customWidth="1"/>
    <col min="24" max="24" width="11.7109375" style="80" customWidth="1"/>
    <col min="25" max="16384" width="9.140625" style="82" customWidth="1"/>
  </cols>
  <sheetData>
    <row r="1" spans="1:24" ht="21.75" customHeight="1">
      <c r="A1" s="78" t="s">
        <v>0</v>
      </c>
      <c r="B1" s="79"/>
      <c r="C1" s="79"/>
      <c r="X1" s="120" t="s">
        <v>3</v>
      </c>
    </row>
    <row r="2" spans="1:3" ht="21.75" customHeight="1">
      <c r="A2" s="78" t="s">
        <v>172</v>
      </c>
      <c r="B2" s="79"/>
      <c r="C2" s="79"/>
    </row>
    <row r="3" spans="1:24" ht="21.75" customHeight="1">
      <c r="A3" s="83" t="str">
        <f>'6 (9-month)'!A3</f>
        <v>สำหรับงวดเก้าเดือนสิ้นสุดวันที่ 30 กันยายน พ.ศ. 2560</v>
      </c>
      <c r="B3" s="84"/>
      <c r="C3" s="84"/>
      <c r="D3" s="85"/>
      <c r="E3" s="86"/>
      <c r="F3" s="85"/>
      <c r="G3" s="86"/>
      <c r="H3" s="85"/>
      <c r="I3" s="86"/>
      <c r="J3" s="85"/>
      <c r="K3" s="86"/>
      <c r="L3" s="85"/>
      <c r="M3" s="85"/>
      <c r="N3" s="85"/>
      <c r="O3" s="85"/>
      <c r="P3" s="85"/>
      <c r="Q3" s="86"/>
      <c r="R3" s="85"/>
      <c r="S3" s="86"/>
      <c r="T3" s="86"/>
      <c r="U3" s="86"/>
      <c r="V3" s="85"/>
      <c r="W3" s="86"/>
      <c r="X3" s="85"/>
    </row>
    <row r="4" ht="20.25" customHeight="1"/>
    <row r="5" spans="1:24" ht="20.25" customHeight="1">
      <c r="A5" s="144"/>
      <c r="B5" s="138"/>
      <c r="C5" s="138"/>
      <c r="D5" s="137"/>
      <c r="E5" s="138"/>
      <c r="F5" s="156"/>
      <c r="G5" s="157"/>
      <c r="H5" s="156"/>
      <c r="I5" s="157"/>
      <c r="J5" s="156"/>
      <c r="K5" s="157"/>
      <c r="L5" s="156"/>
      <c r="M5" s="156"/>
      <c r="N5" s="156"/>
      <c r="O5" s="156"/>
      <c r="P5" s="156"/>
      <c r="Q5" s="157"/>
      <c r="R5" s="156"/>
      <c r="S5" s="157"/>
      <c r="T5" s="157"/>
      <c r="U5" s="157"/>
      <c r="V5" s="156"/>
      <c r="W5" s="157"/>
      <c r="X5" s="158" t="s">
        <v>94</v>
      </c>
    </row>
    <row r="6" spans="1:24" ht="20.25" customHeight="1">
      <c r="A6" s="144"/>
      <c r="B6" s="138"/>
      <c r="C6" s="138"/>
      <c r="D6" s="137"/>
      <c r="E6" s="138"/>
      <c r="F6" s="168" t="s">
        <v>174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59"/>
      <c r="V6" s="159"/>
      <c r="W6" s="138"/>
      <c r="X6" s="160"/>
    </row>
    <row r="7" spans="4:24" ht="20.25" customHeight="1">
      <c r="D7" s="82"/>
      <c r="E7" s="134"/>
      <c r="F7" s="82"/>
      <c r="G7" s="134"/>
      <c r="H7" s="135"/>
      <c r="I7" s="134"/>
      <c r="J7" s="82"/>
      <c r="K7" s="134"/>
      <c r="L7" s="135"/>
      <c r="M7" s="82"/>
      <c r="N7" s="167" t="s">
        <v>65</v>
      </c>
      <c r="O7" s="167"/>
      <c r="P7" s="167"/>
      <c r="Q7" s="167"/>
      <c r="R7" s="167"/>
      <c r="S7" s="161"/>
      <c r="T7" s="161"/>
      <c r="U7" s="134"/>
      <c r="V7" s="135"/>
      <c r="W7" s="134"/>
      <c r="X7" s="135"/>
    </row>
    <row r="8" spans="4:24" ht="20.25" customHeight="1">
      <c r="D8" s="82"/>
      <c r="E8" s="134"/>
      <c r="F8" s="82"/>
      <c r="G8" s="134"/>
      <c r="H8" s="135"/>
      <c r="I8" s="134"/>
      <c r="J8" s="166" t="s">
        <v>61</v>
      </c>
      <c r="K8" s="166"/>
      <c r="L8" s="166"/>
      <c r="M8" s="82"/>
      <c r="O8" s="137"/>
      <c r="P8" s="164" t="s">
        <v>199</v>
      </c>
      <c r="Q8" s="161"/>
      <c r="R8" s="161"/>
      <c r="S8" s="135"/>
      <c r="T8" s="135"/>
      <c r="U8" s="135"/>
      <c r="V8" s="135"/>
      <c r="W8" s="134"/>
      <c r="X8" s="135"/>
    </row>
    <row r="9" spans="4:24" ht="20.25" customHeight="1">
      <c r="D9" s="82"/>
      <c r="E9" s="134"/>
      <c r="F9" s="82"/>
      <c r="G9" s="134"/>
      <c r="H9" s="135"/>
      <c r="I9" s="134"/>
      <c r="J9" s="136"/>
      <c r="K9" s="136"/>
      <c r="L9" s="136"/>
      <c r="M9" s="82"/>
      <c r="N9" s="138" t="s">
        <v>219</v>
      </c>
      <c r="O9" s="137"/>
      <c r="P9" s="138" t="s">
        <v>178</v>
      </c>
      <c r="Q9" s="137"/>
      <c r="R9" s="137"/>
      <c r="S9" s="135"/>
      <c r="T9" s="135"/>
      <c r="U9" s="135"/>
      <c r="V9" s="135"/>
      <c r="W9" s="134"/>
      <c r="X9" s="135"/>
    </row>
    <row r="10" spans="4:24" ht="20.25" customHeight="1">
      <c r="D10" s="135"/>
      <c r="E10" s="134"/>
      <c r="F10" s="135"/>
      <c r="G10" s="134"/>
      <c r="H10" s="135"/>
      <c r="I10" s="134"/>
      <c r="J10" s="82"/>
      <c r="K10" s="82"/>
      <c r="L10" s="82"/>
      <c r="M10" s="82"/>
      <c r="N10" s="135" t="s">
        <v>220</v>
      </c>
      <c r="O10" s="82"/>
      <c r="P10" s="135" t="s">
        <v>179</v>
      </c>
      <c r="Q10" s="134"/>
      <c r="R10" s="138" t="s">
        <v>95</v>
      </c>
      <c r="S10" s="134"/>
      <c r="T10" s="135" t="s">
        <v>101</v>
      </c>
      <c r="U10" s="134"/>
      <c r="V10" s="135"/>
      <c r="W10" s="134"/>
      <c r="X10" s="135"/>
    </row>
    <row r="11" spans="4:24" ht="20.25" customHeight="1">
      <c r="D11" s="139"/>
      <c r="E11" s="134"/>
      <c r="F11" s="139" t="s">
        <v>96</v>
      </c>
      <c r="G11" s="134"/>
      <c r="H11" s="139" t="s">
        <v>97</v>
      </c>
      <c r="I11" s="134"/>
      <c r="J11" s="139" t="s">
        <v>98</v>
      </c>
      <c r="K11" s="134"/>
      <c r="L11" s="135" t="s">
        <v>99</v>
      </c>
      <c r="M11" s="135"/>
      <c r="N11" s="135" t="s">
        <v>221</v>
      </c>
      <c r="O11" s="82"/>
      <c r="P11" s="135" t="s">
        <v>187</v>
      </c>
      <c r="Q11" s="134"/>
      <c r="R11" s="135" t="s">
        <v>100</v>
      </c>
      <c r="S11" s="134"/>
      <c r="T11" s="135" t="s">
        <v>175</v>
      </c>
      <c r="U11" s="134"/>
      <c r="V11" s="135" t="s">
        <v>102</v>
      </c>
      <c r="W11" s="134"/>
      <c r="X11" s="135" t="s">
        <v>103</v>
      </c>
    </row>
    <row r="12" spans="4:24" ht="20.25" customHeight="1">
      <c r="D12" s="139"/>
      <c r="E12" s="134"/>
      <c r="F12" s="139" t="s">
        <v>104</v>
      </c>
      <c r="G12" s="134"/>
      <c r="H12" s="139" t="s">
        <v>105</v>
      </c>
      <c r="I12" s="134"/>
      <c r="J12" s="139" t="s">
        <v>106</v>
      </c>
      <c r="K12" s="134"/>
      <c r="L12" s="135" t="s">
        <v>107</v>
      </c>
      <c r="M12" s="135"/>
      <c r="N12" s="135" t="s">
        <v>206</v>
      </c>
      <c r="O12" s="82"/>
      <c r="P12" s="135" t="s">
        <v>186</v>
      </c>
      <c r="Q12" s="134"/>
      <c r="R12" s="135" t="s">
        <v>177</v>
      </c>
      <c r="S12" s="134"/>
      <c r="T12" s="135" t="s">
        <v>176</v>
      </c>
      <c r="U12" s="134"/>
      <c r="V12" s="135" t="s">
        <v>108</v>
      </c>
      <c r="W12" s="134"/>
      <c r="X12" s="135" t="s">
        <v>54</v>
      </c>
    </row>
    <row r="13" spans="4:24" ht="20.25" customHeight="1">
      <c r="D13" s="162" t="s">
        <v>8</v>
      </c>
      <c r="E13" s="134"/>
      <c r="F13" s="102" t="s">
        <v>9</v>
      </c>
      <c r="G13" s="140"/>
      <c r="H13" s="102" t="s">
        <v>9</v>
      </c>
      <c r="I13" s="134"/>
      <c r="J13" s="102" t="s">
        <v>9</v>
      </c>
      <c r="K13" s="140"/>
      <c r="L13" s="102" t="s">
        <v>9</v>
      </c>
      <c r="M13" s="141"/>
      <c r="N13" s="102" t="s">
        <v>9</v>
      </c>
      <c r="O13" s="82"/>
      <c r="P13" s="102" t="s">
        <v>9</v>
      </c>
      <c r="Q13" s="134"/>
      <c r="R13" s="102" t="s">
        <v>9</v>
      </c>
      <c r="S13" s="134"/>
      <c r="T13" s="102" t="s">
        <v>9</v>
      </c>
      <c r="U13" s="134"/>
      <c r="V13" s="102" t="s">
        <v>9</v>
      </c>
      <c r="W13" s="134"/>
      <c r="X13" s="102" t="s">
        <v>9</v>
      </c>
    </row>
    <row r="14" spans="4:24" ht="4.5" customHeight="1">
      <c r="D14" s="141"/>
      <c r="E14" s="134"/>
      <c r="F14" s="141"/>
      <c r="G14" s="140"/>
      <c r="H14" s="141"/>
      <c r="I14" s="134"/>
      <c r="J14" s="141"/>
      <c r="K14" s="140"/>
      <c r="L14" s="141"/>
      <c r="M14" s="141"/>
      <c r="N14" s="141"/>
      <c r="O14" s="82"/>
      <c r="P14" s="141"/>
      <c r="Q14" s="134"/>
      <c r="R14" s="141"/>
      <c r="S14" s="134"/>
      <c r="T14" s="134"/>
      <c r="U14" s="134"/>
      <c r="V14" s="141"/>
      <c r="W14" s="134"/>
      <c r="X14" s="141"/>
    </row>
    <row r="15" spans="1:24" ht="20.25" customHeight="1">
      <c r="A15" s="78" t="s">
        <v>109</v>
      </c>
      <c r="B15" s="78"/>
      <c r="D15" s="142"/>
      <c r="E15" s="80"/>
      <c r="F15" s="142">
        <v>373000</v>
      </c>
      <c r="G15" s="142"/>
      <c r="H15" s="142">
        <v>3680616</v>
      </c>
      <c r="I15" s="142"/>
      <c r="J15" s="142">
        <v>37300</v>
      </c>
      <c r="K15" s="142"/>
      <c r="L15" s="142">
        <v>4460973</v>
      </c>
      <c r="M15" s="142"/>
      <c r="N15" s="142">
        <v>-46945</v>
      </c>
      <c r="O15" s="82"/>
      <c r="P15" s="80">
        <v>0</v>
      </c>
      <c r="Q15" s="82"/>
      <c r="R15" s="142">
        <f>SUM(N15:P15)</f>
        <v>-46945</v>
      </c>
      <c r="S15" s="143"/>
      <c r="T15" s="143">
        <f>SUM(R15,L15,J15,H15,F15)</f>
        <v>8504944</v>
      </c>
      <c r="U15" s="143"/>
      <c r="V15" s="142">
        <v>4975</v>
      </c>
      <c r="W15" s="143"/>
      <c r="X15" s="142">
        <f>SUM(T15:V15)</f>
        <v>8509919</v>
      </c>
    </row>
    <row r="16" spans="1:23" ht="20.25" customHeight="1">
      <c r="A16" s="78" t="s">
        <v>173</v>
      </c>
      <c r="B16" s="94"/>
      <c r="E16" s="80"/>
      <c r="G16" s="80"/>
      <c r="I16" s="80"/>
      <c r="K16" s="80"/>
      <c r="O16" s="82"/>
      <c r="P16" s="81"/>
      <c r="Q16" s="82"/>
      <c r="R16" s="82"/>
      <c r="S16" s="80"/>
      <c r="T16" s="143"/>
      <c r="U16" s="80"/>
      <c r="W16" s="80"/>
    </row>
    <row r="17" spans="1:24" ht="20.25" customHeight="1">
      <c r="A17" s="144" t="s">
        <v>223</v>
      </c>
      <c r="B17" s="94"/>
      <c r="E17" s="80"/>
      <c r="F17" s="80">
        <v>0</v>
      </c>
      <c r="G17" s="80"/>
      <c r="H17" s="80">
        <v>0</v>
      </c>
      <c r="I17" s="80"/>
      <c r="J17" s="80">
        <v>0</v>
      </c>
      <c r="K17" s="80"/>
      <c r="L17" s="80">
        <v>0</v>
      </c>
      <c r="N17" s="80">
        <v>0</v>
      </c>
      <c r="O17" s="82"/>
      <c r="P17" s="80">
        <v>0</v>
      </c>
      <c r="Q17" s="82"/>
      <c r="R17" s="142">
        <f>SUM(N17:P17)</f>
        <v>0</v>
      </c>
      <c r="S17" s="80"/>
      <c r="T17" s="143">
        <f>SUM(R17,L17,J17,H17,F17)</f>
        <v>0</v>
      </c>
      <c r="U17" s="80"/>
      <c r="V17" s="142">
        <v>50</v>
      </c>
      <c r="W17" s="80"/>
      <c r="X17" s="142">
        <f>SUM(T17:V17)</f>
        <v>50</v>
      </c>
    </row>
    <row r="18" spans="1:24" ht="20.25" customHeight="1">
      <c r="A18" s="144" t="s">
        <v>192</v>
      </c>
      <c r="B18" s="94"/>
      <c r="D18" s="145">
        <v>22</v>
      </c>
      <c r="E18" s="80"/>
      <c r="F18" s="80">
        <v>0</v>
      </c>
      <c r="G18" s="80"/>
      <c r="H18" s="80">
        <v>0</v>
      </c>
      <c r="I18" s="80"/>
      <c r="J18" s="80">
        <v>0</v>
      </c>
      <c r="K18" s="80"/>
      <c r="L18" s="80">
        <v>-373000</v>
      </c>
      <c r="N18" s="80">
        <v>0</v>
      </c>
      <c r="O18" s="82"/>
      <c r="P18" s="146">
        <v>0</v>
      </c>
      <c r="Q18" s="82"/>
      <c r="R18" s="142">
        <f>SUM(N18:P18)</f>
        <v>0</v>
      </c>
      <c r="S18" s="80"/>
      <c r="T18" s="143">
        <f>SUM(R18,L18,J18,H18,F18)</f>
        <v>-373000</v>
      </c>
      <c r="U18" s="80"/>
      <c r="V18" s="142">
        <v>0</v>
      </c>
      <c r="W18" s="80"/>
      <c r="X18" s="142">
        <f>SUM(T18:V18)</f>
        <v>-373000</v>
      </c>
    </row>
    <row r="19" spans="1:24" ht="20.25" customHeight="1">
      <c r="A19" s="144" t="s">
        <v>88</v>
      </c>
      <c r="E19" s="147"/>
      <c r="F19" s="85">
        <v>0</v>
      </c>
      <c r="G19" s="146"/>
      <c r="H19" s="85">
        <v>0</v>
      </c>
      <c r="I19" s="146"/>
      <c r="J19" s="85">
        <v>0</v>
      </c>
      <c r="K19" s="146"/>
      <c r="L19" s="85">
        <v>2421268</v>
      </c>
      <c r="M19" s="146"/>
      <c r="N19" s="85">
        <v>0</v>
      </c>
      <c r="O19" s="82"/>
      <c r="P19" s="85">
        <v>0</v>
      </c>
      <c r="Q19" s="82"/>
      <c r="R19" s="148">
        <f>SUM(N19:P19)</f>
        <v>0</v>
      </c>
      <c r="S19" s="146"/>
      <c r="T19" s="148">
        <f>SUM(R19,L19,J19,H19,F19)</f>
        <v>2421268</v>
      </c>
      <c r="U19" s="146"/>
      <c r="V19" s="149">
        <v>543</v>
      </c>
      <c r="W19" s="146"/>
      <c r="X19" s="149">
        <f>SUM(T19:V19)</f>
        <v>2421811</v>
      </c>
    </row>
    <row r="20" spans="1:24" ht="4.5" customHeight="1">
      <c r="A20" s="150"/>
      <c r="D20" s="146"/>
      <c r="E20" s="151"/>
      <c r="F20" s="146"/>
      <c r="G20" s="146"/>
      <c r="H20" s="146"/>
      <c r="I20" s="146"/>
      <c r="J20" s="146"/>
      <c r="K20" s="146"/>
      <c r="L20" s="146"/>
      <c r="M20" s="146"/>
      <c r="N20" s="146"/>
      <c r="O20" s="82"/>
      <c r="P20" s="146"/>
      <c r="Q20" s="146"/>
      <c r="R20" s="146"/>
      <c r="S20" s="146"/>
      <c r="T20" s="146"/>
      <c r="U20" s="146"/>
      <c r="V20" s="146"/>
      <c r="W20" s="146"/>
      <c r="X20" s="146"/>
    </row>
    <row r="21" spans="1:24" ht="20.25" customHeight="1" thickBot="1">
      <c r="A21" s="78" t="s">
        <v>202</v>
      </c>
      <c r="E21" s="151"/>
      <c r="F21" s="152">
        <f>SUM(F15:F19)</f>
        <v>373000</v>
      </c>
      <c r="G21" s="80"/>
      <c r="H21" s="152">
        <f>SUM(H15:H19)</f>
        <v>3680616</v>
      </c>
      <c r="I21" s="80"/>
      <c r="J21" s="152">
        <f>SUM(J15:J19)</f>
        <v>37300</v>
      </c>
      <c r="K21" s="80"/>
      <c r="L21" s="152">
        <f>SUM(L15:L19)</f>
        <v>6509241</v>
      </c>
      <c r="M21" s="146"/>
      <c r="N21" s="152">
        <f>SUM(N15:N19)</f>
        <v>-46945</v>
      </c>
      <c r="O21" s="82"/>
      <c r="P21" s="152">
        <f>SUM(P15:P19)</f>
        <v>0</v>
      </c>
      <c r="Q21" s="80"/>
      <c r="R21" s="152">
        <f>SUM(R15:R19)</f>
        <v>-46945</v>
      </c>
      <c r="S21" s="80"/>
      <c r="T21" s="152">
        <f>SUM(T15:T19)</f>
        <v>10553212</v>
      </c>
      <c r="U21" s="80"/>
      <c r="V21" s="152">
        <f>SUM(V15:V19)</f>
        <v>5568</v>
      </c>
      <c r="W21" s="80"/>
      <c r="X21" s="152">
        <f>SUM(X15:X19)</f>
        <v>10558780</v>
      </c>
    </row>
    <row r="22" spans="1:24" ht="18" customHeight="1" thickTop="1">
      <c r="A22" s="78"/>
      <c r="D22" s="146"/>
      <c r="E22" s="151"/>
      <c r="F22" s="146"/>
      <c r="G22" s="147"/>
      <c r="H22" s="146"/>
      <c r="I22" s="147"/>
      <c r="J22" s="146"/>
      <c r="K22" s="146"/>
      <c r="L22" s="146"/>
      <c r="M22" s="146"/>
      <c r="N22" s="146"/>
      <c r="O22" s="82"/>
      <c r="P22" s="146"/>
      <c r="Q22" s="146"/>
      <c r="R22" s="146"/>
      <c r="S22" s="146"/>
      <c r="T22" s="146"/>
      <c r="U22" s="146"/>
      <c r="V22" s="146"/>
      <c r="W22" s="146"/>
      <c r="X22" s="146"/>
    </row>
    <row r="23" spans="1:24" ht="20.25" customHeight="1">
      <c r="A23" s="78" t="s">
        <v>110</v>
      </c>
      <c r="B23" s="78"/>
      <c r="D23" s="142"/>
      <c r="E23" s="80"/>
      <c r="F23" s="142">
        <v>373000</v>
      </c>
      <c r="G23" s="142"/>
      <c r="H23" s="142">
        <v>3680616</v>
      </c>
      <c r="I23" s="142"/>
      <c r="J23" s="142">
        <v>37300</v>
      </c>
      <c r="K23" s="142"/>
      <c r="L23" s="142">
        <v>7339479</v>
      </c>
      <c r="M23" s="142"/>
      <c r="N23" s="142">
        <v>-46945</v>
      </c>
      <c r="O23" s="82"/>
      <c r="P23" s="142">
        <v>0</v>
      </c>
      <c r="Q23" s="143"/>
      <c r="R23" s="142">
        <v>-46945</v>
      </c>
      <c r="S23" s="143"/>
      <c r="T23" s="143">
        <f>SUM(R23,L23,J23,H23,F23)</f>
        <v>11383450</v>
      </c>
      <c r="U23" s="143"/>
      <c r="V23" s="142">
        <v>6006</v>
      </c>
      <c r="W23" s="142"/>
      <c r="X23" s="142">
        <f>SUM(V23,T23)</f>
        <v>11389456</v>
      </c>
    </row>
    <row r="24" spans="1:23" ht="20.25" customHeight="1">
      <c r="A24" s="78" t="s">
        <v>173</v>
      </c>
      <c r="B24" s="94"/>
      <c r="E24" s="80"/>
      <c r="G24" s="80"/>
      <c r="I24" s="80"/>
      <c r="K24" s="80"/>
      <c r="O24" s="82"/>
      <c r="Q24" s="80"/>
      <c r="S24" s="80"/>
      <c r="T24" s="143"/>
      <c r="U24" s="80"/>
      <c r="W24" s="80"/>
    </row>
    <row r="25" spans="1:24" ht="20.25" customHeight="1">
      <c r="A25" s="144" t="s">
        <v>208</v>
      </c>
      <c r="B25" s="94"/>
      <c r="E25" s="80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ht="20.25" customHeight="1">
      <c r="A26" s="144"/>
      <c r="B26" s="94" t="s">
        <v>209</v>
      </c>
      <c r="D26" s="163">
        <v>13.1</v>
      </c>
      <c r="E26" s="80"/>
      <c r="F26" s="80">
        <v>0</v>
      </c>
      <c r="G26" s="80"/>
      <c r="H26" s="80">
        <v>0</v>
      </c>
      <c r="I26" s="80"/>
      <c r="J26" s="80">
        <v>0</v>
      </c>
      <c r="K26" s="80"/>
      <c r="L26" s="80">
        <v>0</v>
      </c>
      <c r="N26" s="80">
        <v>0</v>
      </c>
      <c r="O26" s="82"/>
      <c r="P26" s="80">
        <v>0</v>
      </c>
      <c r="Q26" s="80"/>
      <c r="R26" s="143">
        <f>SUM(N26:P26)</f>
        <v>0</v>
      </c>
      <c r="S26" s="80"/>
      <c r="T26" s="143">
        <v>0</v>
      </c>
      <c r="U26" s="80"/>
      <c r="V26" s="80">
        <v>70000</v>
      </c>
      <c r="W26" s="80"/>
      <c r="X26" s="142">
        <f>SUM(T26:V26)</f>
        <v>70000</v>
      </c>
    </row>
    <row r="27" spans="1:24" ht="20.25" customHeight="1">
      <c r="A27" s="144" t="s">
        <v>192</v>
      </c>
      <c r="B27" s="94"/>
      <c r="D27" s="145">
        <v>22</v>
      </c>
      <c r="E27" s="80"/>
      <c r="F27" s="80">
        <v>0</v>
      </c>
      <c r="G27" s="80"/>
      <c r="H27" s="80">
        <v>0</v>
      </c>
      <c r="I27" s="80"/>
      <c r="J27" s="80">
        <v>0</v>
      </c>
      <c r="K27" s="80"/>
      <c r="L27" s="80">
        <v>-559500</v>
      </c>
      <c r="N27" s="80">
        <v>0</v>
      </c>
      <c r="O27" s="82"/>
      <c r="P27" s="80">
        <v>0</v>
      </c>
      <c r="Q27" s="80"/>
      <c r="R27" s="143">
        <f>SUM(N27:P27)</f>
        <v>0</v>
      </c>
      <c r="S27" s="80"/>
      <c r="T27" s="143">
        <f>SUM(R27,L27,J27,H27,F27)</f>
        <v>-559500</v>
      </c>
      <c r="U27" s="80"/>
      <c r="V27" s="80">
        <v>0</v>
      </c>
      <c r="W27" s="80"/>
      <c r="X27" s="142">
        <f>SUM(T27:V27)</f>
        <v>-559500</v>
      </c>
    </row>
    <row r="28" spans="1:24" ht="20.25" customHeight="1">
      <c r="A28" s="144" t="s">
        <v>222</v>
      </c>
      <c r="B28" s="94"/>
      <c r="D28" s="163">
        <v>13.1</v>
      </c>
      <c r="E28" s="80"/>
      <c r="F28" s="80">
        <v>0</v>
      </c>
      <c r="G28" s="80"/>
      <c r="H28" s="80">
        <v>0</v>
      </c>
      <c r="I28" s="80"/>
      <c r="J28" s="80">
        <v>0</v>
      </c>
      <c r="K28" s="80"/>
      <c r="L28" s="80">
        <v>0</v>
      </c>
      <c r="N28" s="80">
        <v>40000</v>
      </c>
      <c r="O28" s="82"/>
      <c r="P28" s="80">
        <v>0</v>
      </c>
      <c r="Q28" s="80"/>
      <c r="R28" s="143">
        <f>SUM(N28:P28)</f>
        <v>40000</v>
      </c>
      <c r="S28" s="80"/>
      <c r="T28" s="143">
        <f>SUM(R28,L28,J28,H28,F28)</f>
        <v>40000</v>
      </c>
      <c r="U28" s="80"/>
      <c r="V28" s="80">
        <v>0</v>
      </c>
      <c r="W28" s="80"/>
      <c r="X28" s="142">
        <f>SUM(T28:V28)</f>
        <v>40000</v>
      </c>
    </row>
    <row r="29" spans="1:24" s="144" customFormat="1" ht="20.25" customHeight="1">
      <c r="A29" s="144" t="s">
        <v>88</v>
      </c>
      <c r="D29" s="80"/>
      <c r="E29" s="151"/>
      <c r="F29" s="85">
        <v>0</v>
      </c>
      <c r="G29" s="146"/>
      <c r="H29" s="85">
        <v>0</v>
      </c>
      <c r="I29" s="146"/>
      <c r="J29" s="85">
        <v>0</v>
      </c>
      <c r="K29" s="146"/>
      <c r="L29" s="85">
        <f>'6 (9-month)'!F44</f>
        <v>2921880</v>
      </c>
      <c r="M29" s="146"/>
      <c r="N29" s="85">
        <v>0</v>
      </c>
      <c r="P29" s="85">
        <v>-11952</v>
      </c>
      <c r="Q29" s="146"/>
      <c r="R29" s="148">
        <f>SUM(N29:P29)</f>
        <v>-11952</v>
      </c>
      <c r="S29" s="146"/>
      <c r="T29" s="153">
        <f>SUM(R29,L29,J29,H29,F29)</f>
        <v>2909928</v>
      </c>
      <c r="U29" s="146"/>
      <c r="V29" s="153">
        <v>882</v>
      </c>
      <c r="W29" s="154"/>
      <c r="X29" s="149">
        <f>SUM(T29:V29)</f>
        <v>2910810</v>
      </c>
    </row>
    <row r="30" spans="1:24" ht="4.5" customHeight="1">
      <c r="A30" s="150"/>
      <c r="D30" s="146"/>
      <c r="E30" s="151"/>
      <c r="F30" s="146"/>
      <c r="G30" s="146"/>
      <c r="H30" s="146"/>
      <c r="I30" s="146"/>
      <c r="J30" s="146"/>
      <c r="K30" s="146"/>
      <c r="L30" s="146"/>
      <c r="M30" s="146"/>
      <c r="N30" s="146"/>
      <c r="O30" s="82"/>
      <c r="P30" s="146"/>
      <c r="Q30" s="146"/>
      <c r="R30" s="146"/>
      <c r="S30" s="146"/>
      <c r="T30" s="146"/>
      <c r="U30" s="146"/>
      <c r="V30" s="154"/>
      <c r="W30" s="154"/>
      <c r="X30" s="154"/>
    </row>
    <row r="31" spans="1:24" ht="20.25" customHeight="1" thickBot="1">
      <c r="A31" s="78" t="s">
        <v>203</v>
      </c>
      <c r="E31" s="151"/>
      <c r="F31" s="152">
        <f>SUM(F23:F29)</f>
        <v>373000</v>
      </c>
      <c r="G31" s="80"/>
      <c r="H31" s="152">
        <f>SUM(H23:H29)</f>
        <v>3680616</v>
      </c>
      <c r="I31" s="80"/>
      <c r="J31" s="152">
        <f>SUM(J23:J29)</f>
        <v>37300</v>
      </c>
      <c r="K31" s="80"/>
      <c r="L31" s="152">
        <f>SUM(L23:L29)</f>
        <v>9701859</v>
      </c>
      <c r="M31" s="146"/>
      <c r="N31" s="152">
        <f>SUM(N23:N29)</f>
        <v>-6945</v>
      </c>
      <c r="O31" s="82"/>
      <c r="P31" s="152">
        <f>SUM(P23:P29)</f>
        <v>-11952</v>
      </c>
      <c r="Q31" s="80"/>
      <c r="R31" s="152">
        <f>SUM(R23:R29)</f>
        <v>-18897</v>
      </c>
      <c r="S31" s="80"/>
      <c r="T31" s="152">
        <f>SUM(T23:T29)</f>
        <v>13773878</v>
      </c>
      <c r="U31" s="80"/>
      <c r="V31" s="152">
        <f>SUM(V23:V29)</f>
        <v>76888</v>
      </c>
      <c r="W31" s="155"/>
      <c r="X31" s="152">
        <f>SUM(X23:X29)</f>
        <v>13850766</v>
      </c>
    </row>
    <row r="32" spans="1:24" ht="20.25" customHeight="1" thickTop="1">
      <c r="A32" s="78"/>
      <c r="E32" s="151"/>
      <c r="F32" s="146"/>
      <c r="G32" s="80"/>
      <c r="H32" s="146"/>
      <c r="I32" s="80"/>
      <c r="J32" s="146"/>
      <c r="K32" s="80"/>
      <c r="L32" s="146"/>
      <c r="M32" s="146"/>
      <c r="N32" s="146"/>
      <c r="O32" s="82"/>
      <c r="P32" s="146"/>
      <c r="Q32" s="80"/>
      <c r="R32" s="146"/>
      <c r="S32" s="80"/>
      <c r="T32" s="146"/>
      <c r="U32" s="80"/>
      <c r="V32" s="146"/>
      <c r="W32" s="155"/>
      <c r="X32" s="146"/>
    </row>
    <row r="33" spans="1:24" ht="21.75" customHeight="1">
      <c r="A33" s="87" t="str">
        <f>'2-4'!A47:L47</f>
        <v>หมายเหตุประกอบข้อมูลทางการเงินระหว่างกาลในหน้า 12 ถึง 40 เป็นส่วนหนึ่งของข้อมูลทางการเงินระหว่างกาลนี้</v>
      </c>
      <c r="B33" s="88"/>
      <c r="C33" s="89"/>
      <c r="D33" s="85"/>
      <c r="E33" s="86"/>
      <c r="F33" s="85"/>
      <c r="G33" s="86"/>
      <c r="H33" s="85"/>
      <c r="I33" s="86"/>
      <c r="J33" s="85"/>
      <c r="K33" s="86"/>
      <c r="L33" s="85"/>
      <c r="M33" s="85"/>
      <c r="N33" s="85"/>
      <c r="O33" s="85"/>
      <c r="P33" s="85"/>
      <c r="Q33" s="86"/>
      <c r="R33" s="85"/>
      <c r="S33" s="86"/>
      <c r="T33" s="86"/>
      <c r="U33" s="86"/>
      <c r="V33" s="90"/>
      <c r="W33" s="86"/>
      <c r="X33" s="85"/>
    </row>
  </sheetData>
  <sheetProtection/>
  <mergeCells count="3">
    <mergeCell ref="J8:L8"/>
    <mergeCell ref="N7:R7"/>
    <mergeCell ref="F6:T6"/>
  </mergeCells>
  <printOptions/>
  <pageMargins left="0.4" right="0.4" top="0.5" bottom="0.6" header="0.49" footer="0.4"/>
  <pageSetup firstPageNumber="7" useFirstPageNumber="1" horizontalDpi="1200" verticalDpi="1200" orientation="landscape" paperSize="9" scale="85" r:id="rId1"/>
  <headerFooter>
    <oddFooter>&amp;R&amp;"Angsana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N26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140625" defaultRowHeight="21.75" customHeight="1"/>
  <cols>
    <col min="1" max="2" width="1.7109375" style="94" customWidth="1"/>
    <col min="3" max="3" width="37.8515625" style="94" customWidth="1"/>
    <col min="4" max="4" width="7.421875" style="92" customWidth="1"/>
    <col min="5" max="5" width="1.7109375" style="93" customWidth="1"/>
    <col min="6" max="6" width="11.28125" style="92" customWidth="1"/>
    <col min="7" max="7" width="1.7109375" style="93" customWidth="1"/>
    <col min="8" max="8" width="13.140625" style="94" customWidth="1"/>
    <col min="9" max="9" width="1.7109375" style="94" customWidth="1"/>
    <col min="10" max="10" width="11.7109375" style="93" customWidth="1"/>
    <col min="11" max="11" width="1.7109375" style="93" customWidth="1"/>
    <col min="12" max="12" width="12.421875" style="93" customWidth="1"/>
    <col min="13" max="13" width="1.7109375" style="93" customWidth="1"/>
    <col min="14" max="14" width="13.8515625" style="95" customWidth="1"/>
    <col min="15" max="16384" width="9.140625" style="95" customWidth="1"/>
  </cols>
  <sheetData>
    <row r="1" spans="1:14" ht="21.75" customHeight="1">
      <c r="A1" s="78" t="s">
        <v>0</v>
      </c>
      <c r="B1" s="78"/>
      <c r="C1" s="78"/>
      <c r="H1" s="78"/>
      <c r="I1" s="78"/>
      <c r="J1" s="78"/>
      <c r="K1" s="78"/>
      <c r="L1" s="94"/>
      <c r="N1" s="120" t="s">
        <v>3</v>
      </c>
    </row>
    <row r="2" spans="1:14" ht="21.75" customHeight="1">
      <c r="A2" s="78" t="s">
        <v>172</v>
      </c>
      <c r="B2" s="78"/>
      <c r="C2" s="78"/>
      <c r="H2" s="78"/>
      <c r="I2" s="78"/>
      <c r="J2" s="78"/>
      <c r="K2" s="78"/>
      <c r="L2" s="94"/>
      <c r="N2" s="78"/>
    </row>
    <row r="3" spans="1:14" ht="21.75" customHeight="1">
      <c r="A3" s="83" t="str">
        <f>'6 (9-month)'!A3</f>
        <v>สำหรับงวดเก้าเดือนสิ้นสุดวันที่ 30 กันยายน พ.ศ. 2560</v>
      </c>
      <c r="B3" s="96"/>
      <c r="C3" s="96"/>
      <c r="D3" s="97"/>
      <c r="E3" s="98"/>
      <c r="F3" s="97"/>
      <c r="G3" s="98"/>
      <c r="H3" s="96"/>
      <c r="I3" s="96"/>
      <c r="J3" s="96"/>
      <c r="K3" s="96"/>
      <c r="L3" s="87"/>
      <c r="M3" s="98"/>
      <c r="N3" s="96"/>
    </row>
    <row r="4" spans="1:14" ht="21.75" customHeight="1">
      <c r="A4" s="78"/>
      <c r="D4" s="99"/>
      <c r="E4" s="100"/>
      <c r="F4" s="91"/>
      <c r="G4" s="100"/>
      <c r="H4" s="91"/>
      <c r="I4" s="91"/>
      <c r="J4" s="100"/>
      <c r="K4" s="100"/>
      <c r="L4" s="91"/>
      <c r="N4" s="91"/>
    </row>
    <row r="5" spans="6:14" ht="21.75" customHeight="1">
      <c r="F5" s="97"/>
      <c r="G5" s="98"/>
      <c r="H5" s="87"/>
      <c r="I5" s="87"/>
      <c r="J5" s="87"/>
      <c r="K5" s="87"/>
      <c r="L5" s="87"/>
      <c r="M5" s="98"/>
      <c r="N5" s="101" t="s">
        <v>170</v>
      </c>
    </row>
    <row r="6" spans="10:14" ht="21.75" customHeight="1">
      <c r="J6" s="169" t="s">
        <v>61</v>
      </c>
      <c r="K6" s="169"/>
      <c r="L6" s="169"/>
      <c r="N6" s="100"/>
    </row>
    <row r="7" spans="1:14" ht="21.75" customHeight="1">
      <c r="A7" s="78"/>
      <c r="F7" s="100" t="s">
        <v>111</v>
      </c>
      <c r="G7" s="100"/>
      <c r="H7" s="100"/>
      <c r="I7" s="100"/>
      <c r="J7" s="100" t="s">
        <v>98</v>
      </c>
      <c r="K7" s="100"/>
      <c r="L7" s="100"/>
      <c r="M7" s="100"/>
      <c r="N7" s="100" t="s">
        <v>103</v>
      </c>
    </row>
    <row r="8" spans="1:14" ht="21.75" customHeight="1">
      <c r="A8" s="78"/>
      <c r="F8" s="100" t="s">
        <v>104</v>
      </c>
      <c r="G8" s="100"/>
      <c r="H8" s="100" t="s">
        <v>112</v>
      </c>
      <c r="I8" s="100"/>
      <c r="J8" s="100" t="s">
        <v>106</v>
      </c>
      <c r="K8" s="100"/>
      <c r="L8" s="100" t="s">
        <v>64</v>
      </c>
      <c r="M8" s="100"/>
      <c r="N8" s="100" t="s">
        <v>54</v>
      </c>
    </row>
    <row r="9" spans="1:14" ht="21.75" customHeight="1">
      <c r="A9" s="78"/>
      <c r="D9" s="122" t="s">
        <v>8</v>
      </c>
      <c r="F9" s="102" t="s">
        <v>9</v>
      </c>
      <c r="G9" s="103"/>
      <c r="H9" s="102" t="s">
        <v>9</v>
      </c>
      <c r="I9" s="100"/>
      <c r="J9" s="102" t="s">
        <v>9</v>
      </c>
      <c r="K9" s="103"/>
      <c r="L9" s="102" t="s">
        <v>9</v>
      </c>
      <c r="M9" s="100"/>
      <c r="N9" s="102" t="s">
        <v>9</v>
      </c>
    </row>
    <row r="10" spans="1:10" ht="21.75" customHeight="1">
      <c r="A10" s="78"/>
      <c r="F10" s="94"/>
      <c r="H10" s="92"/>
      <c r="I10" s="92"/>
      <c r="J10" s="94"/>
    </row>
    <row r="11" spans="1:14" ht="21.75" customHeight="1">
      <c r="A11" s="78" t="s">
        <v>109</v>
      </c>
      <c r="B11" s="104"/>
      <c r="F11" s="95">
        <v>373000</v>
      </c>
      <c r="G11" s="95"/>
      <c r="H11" s="95">
        <v>3680616</v>
      </c>
      <c r="I11" s="95"/>
      <c r="J11" s="95">
        <v>37300</v>
      </c>
      <c r="K11" s="95"/>
      <c r="L11" s="95">
        <v>3699511</v>
      </c>
      <c r="M11" s="95"/>
      <c r="N11" s="95">
        <f>SUM(F11:L11)</f>
        <v>7790427</v>
      </c>
    </row>
    <row r="12" spans="1:14" ht="21.75" customHeight="1">
      <c r="A12" s="78" t="s">
        <v>173</v>
      </c>
      <c r="F12" s="91"/>
      <c r="G12" s="106"/>
      <c r="H12" s="91"/>
      <c r="I12" s="106"/>
      <c r="J12" s="91"/>
      <c r="K12" s="106"/>
      <c r="L12" s="91"/>
      <c r="M12" s="106"/>
      <c r="N12" s="91"/>
    </row>
    <row r="13" spans="1:14" ht="21.75" customHeight="1">
      <c r="A13" s="94" t="s">
        <v>192</v>
      </c>
      <c r="D13" s="92">
        <v>22</v>
      </c>
      <c r="F13" s="91">
        <v>0</v>
      </c>
      <c r="G13" s="106"/>
      <c r="H13" s="91">
        <v>0</v>
      </c>
      <c r="I13" s="106"/>
      <c r="J13" s="91">
        <v>0</v>
      </c>
      <c r="K13" s="106"/>
      <c r="L13" s="91">
        <v>-373000</v>
      </c>
      <c r="M13" s="106"/>
      <c r="N13" s="95">
        <f>SUM(F13:L13)</f>
        <v>-373000</v>
      </c>
    </row>
    <row r="14" spans="1:14" ht="21.75" customHeight="1">
      <c r="A14" s="94" t="s">
        <v>88</v>
      </c>
      <c r="B14" s="95"/>
      <c r="F14" s="105">
        <v>0</v>
      </c>
      <c r="G14" s="106"/>
      <c r="H14" s="105">
        <v>0</v>
      </c>
      <c r="I14" s="91"/>
      <c r="J14" s="105">
        <v>0</v>
      </c>
      <c r="L14" s="105">
        <v>1517663</v>
      </c>
      <c r="N14" s="105">
        <f>SUM(F14:L14)</f>
        <v>1517663</v>
      </c>
    </row>
    <row r="15" spans="6:14" ht="7.5" customHeight="1">
      <c r="F15" s="91"/>
      <c r="G15" s="106"/>
      <c r="H15" s="91"/>
      <c r="I15" s="106"/>
      <c r="J15" s="91"/>
      <c r="K15" s="106"/>
      <c r="L15" s="91"/>
      <c r="M15" s="106"/>
      <c r="N15" s="91"/>
    </row>
    <row r="16" spans="1:14" ht="21.75" customHeight="1" thickBot="1">
      <c r="A16" s="78" t="s">
        <v>202</v>
      </c>
      <c r="F16" s="108">
        <f>SUM(F11:F14)</f>
        <v>373000</v>
      </c>
      <c r="G16" s="106"/>
      <c r="H16" s="108">
        <f>SUM(H11:H14)</f>
        <v>3680616</v>
      </c>
      <c r="I16" s="106"/>
      <c r="J16" s="108">
        <f>SUM(J11:J14)</f>
        <v>37300</v>
      </c>
      <c r="K16" s="106"/>
      <c r="L16" s="108">
        <f>SUM(L11:L14)</f>
        <v>4844174</v>
      </c>
      <c r="M16" s="106"/>
      <c r="N16" s="108">
        <f>SUM(N11:N14)</f>
        <v>8935090</v>
      </c>
    </row>
    <row r="17" spans="1:14" ht="21.75" customHeight="1" thickTop="1">
      <c r="A17" s="78"/>
      <c r="F17" s="91"/>
      <c r="G17" s="106"/>
      <c r="H17" s="91"/>
      <c r="I17" s="106"/>
      <c r="J17" s="91"/>
      <c r="K17" s="106"/>
      <c r="L17" s="91"/>
      <c r="M17" s="106"/>
      <c r="N17" s="91"/>
    </row>
    <row r="18" spans="1:14" ht="21.75" customHeight="1">
      <c r="A18" s="78" t="s">
        <v>110</v>
      </c>
      <c r="B18" s="104"/>
      <c r="F18" s="95">
        <v>373000</v>
      </c>
      <c r="G18" s="95"/>
      <c r="H18" s="95">
        <v>3680616</v>
      </c>
      <c r="I18" s="95"/>
      <c r="J18" s="95">
        <v>37300</v>
      </c>
      <c r="K18" s="95"/>
      <c r="L18" s="95">
        <v>5429879</v>
      </c>
      <c r="M18" s="95"/>
      <c r="N18" s="95">
        <f>SUM(L18,J18,H18,F18)</f>
        <v>9520795</v>
      </c>
    </row>
    <row r="19" spans="1:13" ht="21.75" customHeight="1">
      <c r="A19" s="78" t="s">
        <v>173</v>
      </c>
      <c r="B19" s="104"/>
      <c r="F19" s="95"/>
      <c r="G19" s="95"/>
      <c r="H19" s="95"/>
      <c r="I19" s="95"/>
      <c r="J19" s="95"/>
      <c r="K19" s="95"/>
      <c r="L19" s="95"/>
      <c r="M19" s="95"/>
    </row>
    <row r="20" spans="1:14" ht="21.75" customHeight="1">
      <c r="A20" s="94" t="s">
        <v>192</v>
      </c>
      <c r="D20" s="92">
        <v>22</v>
      </c>
      <c r="F20" s="91">
        <v>0</v>
      </c>
      <c r="G20" s="106"/>
      <c r="H20" s="91">
        <v>0</v>
      </c>
      <c r="I20" s="106"/>
      <c r="J20" s="91">
        <v>0</v>
      </c>
      <c r="K20" s="106"/>
      <c r="L20" s="91">
        <v>-559500</v>
      </c>
      <c r="M20" s="106"/>
      <c r="N20" s="95">
        <f>SUM(F20:L20)</f>
        <v>-559500</v>
      </c>
    </row>
    <row r="21" spans="1:14" ht="21.75" customHeight="1">
      <c r="A21" s="94" t="s">
        <v>197</v>
      </c>
      <c r="B21" s="95"/>
      <c r="F21" s="105">
        <v>0</v>
      </c>
      <c r="G21" s="106"/>
      <c r="H21" s="105">
        <v>0</v>
      </c>
      <c r="I21" s="91"/>
      <c r="J21" s="105">
        <v>0</v>
      </c>
      <c r="L21" s="105">
        <f>'6 (9-month)'!J44</f>
        <v>2971605</v>
      </c>
      <c r="N21" s="107">
        <f>SUM(L21,J21,H21,F21)</f>
        <v>2971605</v>
      </c>
    </row>
    <row r="22" spans="6:14" ht="7.5" customHeight="1">
      <c r="F22" s="91"/>
      <c r="G22" s="106"/>
      <c r="H22" s="91"/>
      <c r="I22" s="106"/>
      <c r="J22" s="91"/>
      <c r="K22" s="106"/>
      <c r="L22" s="91"/>
      <c r="M22" s="106"/>
      <c r="N22" s="91"/>
    </row>
    <row r="23" spans="1:14" ht="21.75" customHeight="1" thickBot="1">
      <c r="A23" s="78" t="s">
        <v>203</v>
      </c>
      <c r="F23" s="108">
        <f>SUM(F18:F21)</f>
        <v>373000</v>
      </c>
      <c r="G23" s="106"/>
      <c r="H23" s="108">
        <f>SUM(H18:H21)</f>
        <v>3680616</v>
      </c>
      <c r="I23" s="106"/>
      <c r="J23" s="108">
        <f>SUM(J18:J21)</f>
        <v>37300</v>
      </c>
      <c r="K23" s="106"/>
      <c r="L23" s="108">
        <f>SUM(L18:L21)</f>
        <v>7841984</v>
      </c>
      <c r="M23" s="106"/>
      <c r="N23" s="108">
        <f>SUM(N18:N21)</f>
        <v>11932900</v>
      </c>
    </row>
    <row r="24" spans="1:14" ht="21.75" customHeight="1" thickTop="1">
      <c r="A24" s="78"/>
      <c r="F24" s="91"/>
      <c r="G24" s="106"/>
      <c r="H24" s="91"/>
      <c r="I24" s="106"/>
      <c r="J24" s="91"/>
      <c r="K24" s="106"/>
      <c r="L24" s="91"/>
      <c r="M24" s="106"/>
      <c r="N24" s="91"/>
    </row>
    <row r="25" spans="1:14" ht="18" customHeight="1">
      <c r="A25" s="78"/>
      <c r="F25" s="91"/>
      <c r="G25" s="106"/>
      <c r="H25" s="91"/>
      <c r="I25" s="106"/>
      <c r="J25" s="91"/>
      <c r="K25" s="106"/>
      <c r="L25" s="91"/>
      <c r="M25" s="106"/>
      <c r="N25" s="91"/>
    </row>
    <row r="26" spans="1:14" ht="21.75" customHeight="1">
      <c r="A26" s="87" t="str">
        <f>'2-4'!A47:L47</f>
        <v>หมายเหตุประกอบข้อมูลทางการเงินระหว่างกาลในหน้า 12 ถึง 40 เป็นส่วนหนึ่งของข้อมูลทางการเงินระหว่างกาลนี้</v>
      </c>
      <c r="B26" s="87"/>
      <c r="C26" s="87"/>
      <c r="D26" s="9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</sheetData>
  <sheetProtection/>
  <mergeCells count="1">
    <mergeCell ref="J6:L6"/>
  </mergeCells>
  <printOptions/>
  <pageMargins left="1.2" right="1.2" top="0.5" bottom="0.6" header="0.49" footer="0.4"/>
  <pageSetup firstPageNumber="8" useFirstPageNumber="1" fitToHeight="0" fitToWidth="0" horizontalDpi="1200" verticalDpi="1200" orientation="landscape" paperSize="9" r:id="rId1"/>
  <headerFooter>
    <oddFooter>&amp;R&amp;"Angsana New,Regular"&amp;13&amp;P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</sheetPr>
  <dimension ref="A1:L125"/>
  <sheetViews>
    <sheetView zoomScaleSheetLayoutView="100" zoomScalePageLayoutView="0" workbookViewId="0" topLeftCell="A1">
      <selection activeCell="A1" sqref="A1"/>
    </sheetView>
  </sheetViews>
  <sheetFormatPr defaultColWidth="9.140625" defaultRowHeight="21.75" customHeight="1"/>
  <cols>
    <col min="1" max="2" width="1.1484375" style="3" customWidth="1"/>
    <col min="3" max="3" width="35.7109375" style="3" customWidth="1"/>
    <col min="4" max="4" width="7.57421875" style="2" customWidth="1"/>
    <col min="5" max="5" width="0.71875" style="3" customWidth="1"/>
    <col min="6" max="6" width="10.28125" style="4" customWidth="1"/>
    <col min="7" max="7" width="0.71875" style="3" customWidth="1"/>
    <col min="8" max="8" width="10.28125" style="4" customWidth="1"/>
    <col min="9" max="9" width="0.71875" style="2" customWidth="1"/>
    <col min="10" max="10" width="10.28125" style="4" customWidth="1"/>
    <col min="11" max="11" width="0.71875" style="3" customWidth="1"/>
    <col min="12" max="12" width="10.28125" style="4" customWidth="1"/>
    <col min="13" max="16384" width="9.140625" style="5" customWidth="1"/>
  </cols>
  <sheetData>
    <row r="1" spans="1:12" ht="21.75" customHeight="1">
      <c r="A1" s="1" t="s">
        <v>0</v>
      </c>
      <c r="B1" s="1"/>
      <c r="C1" s="1"/>
      <c r="G1" s="30"/>
      <c r="I1" s="31"/>
      <c r="K1" s="30"/>
      <c r="L1" s="120" t="s">
        <v>3</v>
      </c>
    </row>
    <row r="2" spans="1:11" ht="21.75" customHeight="1">
      <c r="A2" s="1" t="s">
        <v>113</v>
      </c>
      <c r="B2" s="1"/>
      <c r="C2" s="1"/>
      <c r="G2" s="30"/>
      <c r="I2" s="31"/>
      <c r="K2" s="30"/>
    </row>
    <row r="3" spans="1:12" ht="21.75" customHeight="1">
      <c r="A3" s="6" t="str">
        <f>'6 (9-month)'!A3</f>
        <v>สำหรับงวดเก้าเดือนสิ้นสุดวันที่ 30 กันยายน พ.ศ. 2560</v>
      </c>
      <c r="B3" s="6"/>
      <c r="C3" s="6"/>
      <c r="D3" s="7"/>
      <c r="E3" s="8"/>
      <c r="F3" s="9"/>
      <c r="G3" s="32"/>
      <c r="H3" s="9"/>
      <c r="I3" s="33"/>
      <c r="J3" s="9"/>
      <c r="K3" s="32"/>
      <c r="L3" s="9"/>
    </row>
    <row r="4" spans="7:11" ht="19.5" customHeight="1">
      <c r="G4" s="30"/>
      <c r="I4" s="31"/>
      <c r="K4" s="30"/>
    </row>
    <row r="5" spans="1:12" ht="19.5" customHeight="1">
      <c r="A5" s="5"/>
      <c r="D5" s="109"/>
      <c r="E5" s="1"/>
      <c r="F5" s="9"/>
      <c r="G5" s="110"/>
      <c r="H5" s="60" t="s">
        <v>2</v>
      </c>
      <c r="I5" s="111"/>
      <c r="J5" s="9"/>
      <c r="K5" s="110"/>
      <c r="L5" s="60" t="s">
        <v>170</v>
      </c>
    </row>
    <row r="6" spans="4:12" ht="19.5" customHeight="1">
      <c r="D6" s="112"/>
      <c r="E6" s="1"/>
      <c r="F6" s="61" t="s">
        <v>6</v>
      </c>
      <c r="G6" s="42"/>
      <c r="H6" s="61" t="s">
        <v>7</v>
      </c>
      <c r="I6" s="62"/>
      <c r="J6" s="61" t="s">
        <v>6</v>
      </c>
      <c r="K6" s="42"/>
      <c r="L6" s="61" t="s">
        <v>7</v>
      </c>
    </row>
    <row r="7" spans="4:12" ht="19.5" customHeight="1">
      <c r="D7" s="122" t="s">
        <v>8</v>
      </c>
      <c r="E7" s="1"/>
      <c r="F7" s="113" t="s">
        <v>9</v>
      </c>
      <c r="G7" s="64"/>
      <c r="H7" s="113" t="s">
        <v>9</v>
      </c>
      <c r="I7" s="65"/>
      <c r="J7" s="113" t="s">
        <v>9</v>
      </c>
      <c r="K7" s="64"/>
      <c r="L7" s="113" t="s">
        <v>9</v>
      </c>
    </row>
    <row r="8" spans="1:11" ht="19.5" customHeight="1">
      <c r="A8" s="1" t="s">
        <v>114</v>
      </c>
      <c r="G8" s="30"/>
      <c r="I8" s="31"/>
      <c r="K8" s="30"/>
    </row>
    <row r="9" spans="1:12" ht="19.5" customHeight="1">
      <c r="A9" s="3" t="s">
        <v>115</v>
      </c>
      <c r="F9" s="114">
        <f>'6 (9-month)'!F27</f>
        <v>2919601</v>
      </c>
      <c r="G9" s="115"/>
      <c r="H9" s="114">
        <v>2437406</v>
      </c>
      <c r="I9" s="115"/>
      <c r="J9" s="114">
        <f>'6 (9-month)'!J27</f>
        <v>2971475</v>
      </c>
      <c r="K9" s="40"/>
      <c r="L9" s="114">
        <v>1516153</v>
      </c>
    </row>
    <row r="10" spans="1:12" ht="19.5" customHeight="1">
      <c r="A10" s="3" t="s">
        <v>116</v>
      </c>
      <c r="F10" s="114"/>
      <c r="G10" s="115"/>
      <c r="H10" s="114"/>
      <c r="I10" s="40"/>
      <c r="J10" s="114"/>
      <c r="K10" s="115"/>
      <c r="L10" s="114"/>
    </row>
    <row r="11" spans="1:12" ht="19.5" customHeight="1">
      <c r="A11" s="3" t="s">
        <v>117</v>
      </c>
      <c r="F11" s="114"/>
      <c r="G11" s="115"/>
      <c r="H11" s="114"/>
      <c r="I11" s="40"/>
      <c r="J11" s="114"/>
      <c r="K11" s="115"/>
      <c r="L11" s="114"/>
    </row>
    <row r="12" spans="1:12" ht="19.5" customHeight="1">
      <c r="A12" s="3" t="s">
        <v>118</v>
      </c>
      <c r="B12" s="116" t="s">
        <v>119</v>
      </c>
      <c r="F12" s="114">
        <v>1111799</v>
      </c>
      <c r="G12" s="115"/>
      <c r="H12" s="114">
        <v>804697</v>
      </c>
      <c r="I12" s="115"/>
      <c r="J12" s="114">
        <v>71605</v>
      </c>
      <c r="K12" s="40"/>
      <c r="L12" s="114">
        <v>73626</v>
      </c>
    </row>
    <row r="13" spans="2:12" ht="19.5" customHeight="1">
      <c r="B13" s="116" t="s">
        <v>120</v>
      </c>
      <c r="D13" s="2">
        <v>10</v>
      </c>
      <c r="F13" s="114">
        <v>0</v>
      </c>
      <c r="G13" s="115"/>
      <c r="H13" s="114">
        <v>-3630</v>
      </c>
      <c r="I13" s="115"/>
      <c r="J13" s="114">
        <v>0</v>
      </c>
      <c r="K13" s="40"/>
      <c r="L13" s="114">
        <v>-3630</v>
      </c>
    </row>
    <row r="14" spans="2:12" ht="19.5" customHeight="1">
      <c r="B14" s="116" t="s">
        <v>121</v>
      </c>
      <c r="F14" s="114">
        <v>-9971</v>
      </c>
      <c r="G14" s="115"/>
      <c r="H14" s="114">
        <v>-12992</v>
      </c>
      <c r="I14" s="115"/>
      <c r="J14" s="114">
        <v>-27668</v>
      </c>
      <c r="K14" s="40"/>
      <c r="L14" s="114">
        <v>-26528</v>
      </c>
    </row>
    <row r="15" spans="2:12" ht="19.5" customHeight="1">
      <c r="B15" s="116" t="s">
        <v>162</v>
      </c>
      <c r="D15" s="118">
        <v>13.2</v>
      </c>
      <c r="F15" s="114">
        <v>0</v>
      </c>
      <c r="G15" s="115"/>
      <c r="H15" s="114">
        <v>0</v>
      </c>
      <c r="I15" s="115"/>
      <c r="J15" s="114">
        <v>-3228654</v>
      </c>
      <c r="K15" s="40"/>
      <c r="L15" s="74">
        <v>-1418052</v>
      </c>
    </row>
    <row r="16" spans="2:12" ht="19.5" customHeight="1">
      <c r="B16" s="116" t="s">
        <v>122</v>
      </c>
      <c r="F16" s="114">
        <v>863495</v>
      </c>
      <c r="G16" s="115"/>
      <c r="H16" s="114">
        <v>746079</v>
      </c>
      <c r="I16" s="115"/>
      <c r="J16" s="114">
        <v>219927</v>
      </c>
      <c r="K16" s="40"/>
      <c r="L16" s="114">
        <v>107347</v>
      </c>
    </row>
    <row r="17" spans="2:12" ht="19.5" customHeight="1">
      <c r="B17" s="116" t="s">
        <v>123</v>
      </c>
      <c r="F17" s="114">
        <v>900</v>
      </c>
      <c r="G17" s="115"/>
      <c r="H17" s="114">
        <v>1155</v>
      </c>
      <c r="I17" s="115"/>
      <c r="J17" s="114">
        <v>652</v>
      </c>
      <c r="K17" s="40"/>
      <c r="L17" s="114">
        <v>606</v>
      </c>
    </row>
    <row r="18" spans="2:12" ht="19.5" customHeight="1">
      <c r="B18" s="116" t="s">
        <v>180</v>
      </c>
      <c r="D18" s="118">
        <v>13.1</v>
      </c>
      <c r="F18" s="114">
        <v>15800</v>
      </c>
      <c r="G18" s="115"/>
      <c r="H18" s="114">
        <v>0</v>
      </c>
      <c r="I18" s="115"/>
      <c r="J18" s="114">
        <v>0</v>
      </c>
      <c r="K18" s="40"/>
      <c r="L18" s="114">
        <v>0</v>
      </c>
    </row>
    <row r="19" spans="2:12" ht="19.5" customHeight="1">
      <c r="B19" s="116" t="s">
        <v>190</v>
      </c>
      <c r="F19" s="114">
        <v>0</v>
      </c>
      <c r="G19" s="115"/>
      <c r="H19" s="114">
        <v>0</v>
      </c>
      <c r="I19" s="115"/>
      <c r="J19" s="114">
        <v>0</v>
      </c>
      <c r="K19" s="40"/>
      <c r="L19" s="114">
        <v>-503</v>
      </c>
    </row>
    <row r="20" spans="2:12" ht="19.5" customHeight="1">
      <c r="B20" s="116" t="s">
        <v>189</v>
      </c>
      <c r="F20" s="114">
        <v>-770</v>
      </c>
      <c r="G20" s="115"/>
      <c r="H20" s="114">
        <v>0</v>
      </c>
      <c r="I20" s="115"/>
      <c r="J20" s="114">
        <v>-561</v>
      </c>
      <c r="K20" s="40"/>
      <c r="L20" s="114">
        <v>0</v>
      </c>
    </row>
    <row r="21" spans="2:12" ht="19.5" customHeight="1">
      <c r="B21" s="116" t="s">
        <v>181</v>
      </c>
      <c r="F21" s="114">
        <v>4479</v>
      </c>
      <c r="G21" s="115"/>
      <c r="H21" s="114">
        <v>-8448</v>
      </c>
      <c r="I21" s="115"/>
      <c r="J21" s="114">
        <v>0</v>
      </c>
      <c r="K21" s="40"/>
      <c r="L21" s="114">
        <v>0</v>
      </c>
    </row>
    <row r="22" spans="2:12" ht="19.5" customHeight="1">
      <c r="B22" s="116" t="s">
        <v>124</v>
      </c>
      <c r="D22" s="118">
        <v>24.6</v>
      </c>
      <c r="F22" s="9">
        <v>0</v>
      </c>
      <c r="G22" s="115"/>
      <c r="H22" s="9">
        <v>0</v>
      </c>
      <c r="I22" s="115"/>
      <c r="J22" s="9">
        <v>-42462</v>
      </c>
      <c r="K22" s="40"/>
      <c r="L22" s="9">
        <v>-20100</v>
      </c>
    </row>
    <row r="23" spans="2:7" ht="6" customHeight="1">
      <c r="B23" s="116"/>
      <c r="G23" s="40"/>
    </row>
    <row r="24" spans="1:12" ht="19.5" customHeight="1">
      <c r="A24" s="5"/>
      <c r="B24" s="3" t="s">
        <v>125</v>
      </c>
      <c r="F24" s="5"/>
      <c r="G24" s="5"/>
      <c r="H24" s="5"/>
      <c r="I24" s="5"/>
      <c r="J24" s="5"/>
      <c r="K24" s="5"/>
      <c r="L24" s="5"/>
    </row>
    <row r="25" spans="3:12" ht="19.5" customHeight="1">
      <c r="C25" s="3" t="s">
        <v>126</v>
      </c>
      <c r="F25" s="4">
        <f>SUM(F9:F22)</f>
        <v>4905333</v>
      </c>
      <c r="G25" s="30"/>
      <c r="H25" s="4">
        <f>SUM(H9:H22)</f>
        <v>3964267</v>
      </c>
      <c r="I25" s="30"/>
      <c r="J25" s="4">
        <f>SUM(J9:J22)</f>
        <v>-35686</v>
      </c>
      <c r="K25" s="31"/>
      <c r="L25" s="4">
        <f>SUM(L9:L22)</f>
        <v>228919</v>
      </c>
    </row>
    <row r="26" spans="2:12" ht="19.5" customHeight="1">
      <c r="B26" s="3" t="s">
        <v>127</v>
      </c>
      <c r="D26" s="112"/>
      <c r="E26" s="1"/>
      <c r="F26" s="72"/>
      <c r="G26" s="64"/>
      <c r="H26" s="72"/>
      <c r="I26" s="65"/>
      <c r="J26" s="72"/>
      <c r="K26" s="64"/>
      <c r="L26" s="72"/>
    </row>
    <row r="27" spans="2:12" ht="19.5" customHeight="1">
      <c r="B27" s="5"/>
      <c r="C27" s="116" t="s">
        <v>128</v>
      </c>
      <c r="D27" s="112"/>
      <c r="E27" s="1"/>
      <c r="F27" s="74">
        <v>-328887</v>
      </c>
      <c r="G27" s="64"/>
      <c r="H27" s="74">
        <v>-146496</v>
      </c>
      <c r="I27" s="64"/>
      <c r="J27" s="74">
        <v>14613</v>
      </c>
      <c r="K27" s="65"/>
      <c r="L27" s="74">
        <v>102066</v>
      </c>
    </row>
    <row r="28" spans="2:12" ht="19.5" customHeight="1">
      <c r="B28" s="5"/>
      <c r="C28" s="116" t="s">
        <v>129</v>
      </c>
      <c r="D28" s="112"/>
      <c r="E28" s="1"/>
      <c r="F28" s="74">
        <v>33689</v>
      </c>
      <c r="G28" s="64"/>
      <c r="H28" s="74">
        <v>-153070</v>
      </c>
      <c r="I28" s="64"/>
      <c r="J28" s="74">
        <v>-10247</v>
      </c>
      <c r="K28" s="65"/>
      <c r="L28" s="74">
        <v>-65323</v>
      </c>
    </row>
    <row r="29" spans="2:12" ht="19.5" customHeight="1">
      <c r="B29" s="5"/>
      <c r="C29" s="116" t="s">
        <v>130</v>
      </c>
      <c r="D29" s="112"/>
      <c r="E29" s="1"/>
      <c r="F29" s="74">
        <v>-7441</v>
      </c>
      <c r="G29" s="64"/>
      <c r="H29" s="74">
        <v>5693</v>
      </c>
      <c r="I29" s="64"/>
      <c r="J29" s="74">
        <v>-14360</v>
      </c>
      <c r="K29" s="65"/>
      <c r="L29" s="74">
        <v>6044</v>
      </c>
    </row>
    <row r="30" spans="2:12" ht="19.5" customHeight="1">
      <c r="B30" s="5"/>
      <c r="C30" s="116" t="s">
        <v>131</v>
      </c>
      <c r="D30" s="112"/>
      <c r="E30" s="1"/>
      <c r="F30" s="74">
        <v>854</v>
      </c>
      <c r="G30" s="64"/>
      <c r="H30" s="74">
        <v>3959</v>
      </c>
      <c r="I30" s="64"/>
      <c r="J30" s="74">
        <v>-5718</v>
      </c>
      <c r="K30" s="65"/>
      <c r="L30" s="114">
        <v>16294</v>
      </c>
    </row>
    <row r="31" spans="2:12" ht="19.5" customHeight="1">
      <c r="B31" s="5"/>
      <c r="C31" s="116" t="s">
        <v>132</v>
      </c>
      <c r="D31" s="112"/>
      <c r="E31" s="1"/>
      <c r="F31" s="74">
        <v>38056</v>
      </c>
      <c r="G31" s="64"/>
      <c r="H31" s="74">
        <v>-40198</v>
      </c>
      <c r="I31" s="64"/>
      <c r="J31" s="74">
        <v>38307</v>
      </c>
      <c r="K31" s="65"/>
      <c r="L31" s="74">
        <v>-44499</v>
      </c>
    </row>
    <row r="32" spans="2:12" ht="19.5" customHeight="1">
      <c r="B32" s="5"/>
      <c r="C32" s="116" t="s">
        <v>133</v>
      </c>
      <c r="D32" s="112"/>
      <c r="E32" s="1"/>
      <c r="F32" s="117">
        <v>-7883</v>
      </c>
      <c r="G32" s="115"/>
      <c r="H32" s="9">
        <v>-14459</v>
      </c>
      <c r="I32" s="115"/>
      <c r="J32" s="9">
        <v>8131</v>
      </c>
      <c r="K32" s="40"/>
      <c r="L32" s="9">
        <v>-16947</v>
      </c>
    </row>
    <row r="33" spans="1:12" ht="6" customHeight="1">
      <c r="A33" s="5"/>
      <c r="D33" s="112"/>
      <c r="E33" s="1"/>
      <c r="F33" s="72"/>
      <c r="G33" s="64"/>
      <c r="H33" s="72"/>
      <c r="I33" s="65"/>
      <c r="J33" s="72"/>
      <c r="K33" s="64"/>
      <c r="L33" s="72"/>
    </row>
    <row r="34" spans="1:12" ht="19.5" customHeight="1">
      <c r="A34" s="5"/>
      <c r="B34" s="3" t="s">
        <v>210</v>
      </c>
      <c r="C34" s="5"/>
      <c r="D34" s="112"/>
      <c r="E34" s="1"/>
      <c r="F34" s="74">
        <f>SUM(F25:F32)</f>
        <v>4633721</v>
      </c>
      <c r="G34" s="64"/>
      <c r="H34" s="74">
        <f>SUM(H25:H32)</f>
        <v>3619696</v>
      </c>
      <c r="I34" s="65"/>
      <c r="J34" s="74">
        <f>SUM(J25:J32)</f>
        <v>-4960</v>
      </c>
      <c r="K34" s="64"/>
      <c r="L34" s="74">
        <f>SUM(L25:L32)</f>
        <v>226554</v>
      </c>
    </row>
    <row r="35" spans="1:12" ht="19.5" customHeight="1">
      <c r="A35" s="5"/>
      <c r="B35" s="5"/>
      <c r="C35" s="116" t="s">
        <v>134</v>
      </c>
      <c r="D35" s="112"/>
      <c r="E35" s="1"/>
      <c r="F35" s="117">
        <v>-6931</v>
      </c>
      <c r="G35" s="64"/>
      <c r="H35" s="117">
        <v>-22268</v>
      </c>
      <c r="I35" s="64"/>
      <c r="J35" s="117">
        <v>0</v>
      </c>
      <c r="K35" s="65"/>
      <c r="L35" s="117">
        <v>-175</v>
      </c>
    </row>
    <row r="36" spans="1:12" ht="6" customHeight="1">
      <c r="A36" s="5"/>
      <c r="D36" s="112"/>
      <c r="E36" s="1"/>
      <c r="F36" s="72"/>
      <c r="G36" s="64"/>
      <c r="H36" s="72"/>
      <c r="I36" s="65"/>
      <c r="J36" s="72"/>
      <c r="K36" s="64"/>
      <c r="L36" s="72"/>
    </row>
    <row r="37" spans="1:12" ht="18.75">
      <c r="A37" s="1" t="s">
        <v>211</v>
      </c>
      <c r="C37" s="5"/>
      <c r="D37" s="112"/>
      <c r="E37" s="1"/>
      <c r="F37" s="117">
        <f>SUM(F34:F35)</f>
        <v>4626790</v>
      </c>
      <c r="G37" s="64"/>
      <c r="H37" s="117">
        <f>SUM(H34:H35)</f>
        <v>3597428</v>
      </c>
      <c r="I37" s="65"/>
      <c r="J37" s="117">
        <f>SUM(J34:J35)</f>
        <v>-4960</v>
      </c>
      <c r="K37" s="64"/>
      <c r="L37" s="117">
        <f>SUM(L34:L35)</f>
        <v>226379</v>
      </c>
    </row>
    <row r="38" spans="1:12" ht="18.75">
      <c r="A38" s="1"/>
      <c r="C38" s="5"/>
      <c r="D38" s="112"/>
      <c r="E38" s="1"/>
      <c r="F38" s="74"/>
      <c r="G38" s="64"/>
      <c r="H38" s="74"/>
      <c r="I38" s="65"/>
      <c r="J38" s="74"/>
      <c r="K38" s="64"/>
      <c r="L38" s="74"/>
    </row>
    <row r="39" spans="2:12" ht="19.5" customHeight="1">
      <c r="B39" s="1"/>
      <c r="C39" s="5"/>
      <c r="D39" s="112"/>
      <c r="E39" s="1"/>
      <c r="F39" s="74"/>
      <c r="G39" s="64"/>
      <c r="H39" s="74"/>
      <c r="I39" s="65"/>
      <c r="J39" s="74"/>
      <c r="K39" s="64"/>
      <c r="L39" s="74"/>
    </row>
    <row r="40" spans="2:12" ht="27.75" customHeight="1">
      <c r="B40" s="1"/>
      <c r="C40" s="5"/>
      <c r="D40" s="112"/>
      <c r="E40" s="1"/>
      <c r="F40" s="74"/>
      <c r="G40" s="64"/>
      <c r="H40" s="74"/>
      <c r="I40" s="65"/>
      <c r="J40" s="74"/>
      <c r="K40" s="64"/>
      <c r="L40" s="74"/>
    </row>
    <row r="41" spans="1:12" ht="21.75" customHeight="1">
      <c r="A41" s="165" t="str">
        <f>'2-4'!A47:L47</f>
        <v>หมายเหตุประกอบข้อมูลทางการเงินระหว่างกาลในหน้า 12 ถึง 40 เป็นส่วนหนึ่งของข้อมูลทางการเงินระหว่างกาลนี้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</row>
    <row r="42" spans="1:12" ht="21.75" customHeight="1">
      <c r="A42" s="1" t="s">
        <v>0</v>
      </c>
      <c r="B42" s="1"/>
      <c r="C42" s="1"/>
      <c r="G42" s="30"/>
      <c r="I42" s="31"/>
      <c r="K42" s="30"/>
      <c r="L42" s="120" t="s">
        <v>3</v>
      </c>
    </row>
    <row r="43" spans="1:11" ht="21.75" customHeight="1">
      <c r="A43" s="1" t="s">
        <v>135</v>
      </c>
      <c r="B43" s="1"/>
      <c r="C43" s="1"/>
      <c r="G43" s="30"/>
      <c r="I43" s="31"/>
      <c r="K43" s="30"/>
    </row>
    <row r="44" spans="1:12" ht="21.75" customHeight="1">
      <c r="A44" s="6" t="str">
        <f>A3</f>
        <v>สำหรับงวดเก้าเดือนสิ้นสุดวันที่ 30 กันยายน พ.ศ. 2560</v>
      </c>
      <c r="B44" s="6"/>
      <c r="C44" s="6"/>
      <c r="D44" s="7"/>
      <c r="E44" s="8"/>
      <c r="F44" s="9"/>
      <c r="G44" s="32"/>
      <c r="H44" s="9"/>
      <c r="I44" s="33"/>
      <c r="J44" s="9"/>
      <c r="K44" s="32"/>
      <c r="L44" s="9"/>
    </row>
    <row r="45" spans="7:11" ht="15.75" customHeight="1">
      <c r="G45" s="30"/>
      <c r="I45" s="31"/>
      <c r="K45" s="30"/>
    </row>
    <row r="46" spans="1:12" ht="18.75" customHeight="1">
      <c r="A46" s="5"/>
      <c r="D46" s="109"/>
      <c r="E46" s="1"/>
      <c r="F46" s="9"/>
      <c r="G46" s="110"/>
      <c r="H46" s="60" t="s">
        <v>2</v>
      </c>
      <c r="I46" s="111"/>
      <c r="J46" s="9"/>
      <c r="K46" s="110"/>
      <c r="L46" s="60" t="s">
        <v>170</v>
      </c>
    </row>
    <row r="47" spans="4:12" ht="18.75" customHeight="1">
      <c r="D47" s="112"/>
      <c r="E47" s="1"/>
      <c r="F47" s="61" t="s">
        <v>6</v>
      </c>
      <c r="G47" s="42"/>
      <c r="H47" s="61" t="s">
        <v>7</v>
      </c>
      <c r="I47" s="62"/>
      <c r="J47" s="61" t="s">
        <v>6</v>
      </c>
      <c r="K47" s="42"/>
      <c r="L47" s="61" t="s">
        <v>7</v>
      </c>
    </row>
    <row r="48" spans="4:12" ht="18.75" customHeight="1">
      <c r="D48" s="122" t="s">
        <v>8</v>
      </c>
      <c r="E48" s="1"/>
      <c r="F48" s="113" t="s">
        <v>9</v>
      </c>
      <c r="G48" s="64"/>
      <c r="H48" s="113" t="s">
        <v>9</v>
      </c>
      <c r="I48" s="65"/>
      <c r="J48" s="113" t="s">
        <v>9</v>
      </c>
      <c r="K48" s="64"/>
      <c r="L48" s="113" t="s">
        <v>9</v>
      </c>
    </row>
    <row r="49" spans="1:12" ht="18.75" customHeight="1">
      <c r="A49" s="1" t="s">
        <v>136</v>
      </c>
      <c r="D49" s="112"/>
      <c r="E49" s="1"/>
      <c r="F49" s="72"/>
      <c r="G49" s="64"/>
      <c r="H49" s="72"/>
      <c r="I49" s="65"/>
      <c r="J49" s="72"/>
      <c r="K49" s="64"/>
      <c r="L49" s="72"/>
    </row>
    <row r="50" spans="1:12" ht="18.75" customHeight="1">
      <c r="A50" s="3" t="s">
        <v>13</v>
      </c>
      <c r="B50" s="5"/>
      <c r="E50" s="1"/>
      <c r="F50" s="74">
        <v>527800</v>
      </c>
      <c r="G50" s="64"/>
      <c r="H50" s="74">
        <v>1331</v>
      </c>
      <c r="I50" s="64"/>
      <c r="J50" s="74">
        <v>-60</v>
      </c>
      <c r="K50" s="65"/>
      <c r="L50" s="74">
        <v>-61</v>
      </c>
    </row>
    <row r="51" spans="1:12" ht="18.75" customHeight="1">
      <c r="A51" s="3" t="s">
        <v>163</v>
      </c>
      <c r="B51" s="5"/>
      <c r="D51" s="118">
        <v>24.4</v>
      </c>
      <c r="E51" s="1"/>
      <c r="F51" s="74">
        <v>0</v>
      </c>
      <c r="G51" s="64"/>
      <c r="H51" s="74">
        <v>0</v>
      </c>
      <c r="I51" s="64"/>
      <c r="J51" s="74">
        <v>11500</v>
      </c>
      <c r="K51" s="65"/>
      <c r="L51" s="74">
        <v>1300</v>
      </c>
    </row>
    <row r="52" spans="1:12" ht="18.75" customHeight="1">
      <c r="A52" s="3" t="s">
        <v>137</v>
      </c>
      <c r="B52" s="5"/>
      <c r="D52" s="118">
        <v>24.4</v>
      </c>
      <c r="E52" s="1"/>
      <c r="F52" s="74">
        <v>0</v>
      </c>
      <c r="G52" s="64"/>
      <c r="H52" s="74">
        <v>-500</v>
      </c>
      <c r="I52" s="64"/>
      <c r="J52" s="74">
        <v>-1080150</v>
      </c>
      <c r="K52" s="65"/>
      <c r="L52" s="74">
        <v>-570500</v>
      </c>
    </row>
    <row r="53" spans="1:12" ht="18.75" customHeight="1">
      <c r="A53" s="3" t="s">
        <v>164</v>
      </c>
      <c r="B53" s="5"/>
      <c r="D53" s="118">
        <v>24.4</v>
      </c>
      <c r="E53" s="1"/>
      <c r="F53" s="74">
        <v>0</v>
      </c>
      <c r="G53" s="64"/>
      <c r="H53" s="74">
        <v>0</v>
      </c>
      <c r="I53" s="64"/>
      <c r="J53" s="74">
        <v>4500</v>
      </c>
      <c r="K53" s="65"/>
      <c r="L53" s="74">
        <v>0</v>
      </c>
    </row>
    <row r="54" spans="1:12" ht="18.75" customHeight="1">
      <c r="A54" s="3" t="s">
        <v>138</v>
      </c>
      <c r="B54" s="5"/>
      <c r="D54" s="118">
        <v>13.1</v>
      </c>
      <c r="E54" s="1"/>
      <c r="F54" s="74">
        <v>0</v>
      </c>
      <c r="G54" s="64"/>
      <c r="H54" s="74">
        <v>0</v>
      </c>
      <c r="I54" s="64"/>
      <c r="J54" s="74">
        <v>-110000</v>
      </c>
      <c r="K54" s="65"/>
      <c r="L54" s="74">
        <v>-6348550</v>
      </c>
    </row>
    <row r="55" spans="1:12" ht="18.75" customHeight="1">
      <c r="A55" s="3" t="s">
        <v>212</v>
      </c>
      <c r="B55" s="5"/>
      <c r="D55" s="2">
        <v>12</v>
      </c>
      <c r="E55" s="1"/>
      <c r="F55" s="74">
        <v>-8754</v>
      </c>
      <c r="G55" s="64"/>
      <c r="H55" s="74">
        <v>0</v>
      </c>
      <c r="I55" s="64"/>
      <c r="J55" s="74">
        <v>-8754</v>
      </c>
      <c r="K55" s="65"/>
      <c r="L55" s="74">
        <v>0</v>
      </c>
    </row>
    <row r="56" spans="1:12" ht="18.75" customHeight="1">
      <c r="A56" s="3" t="s">
        <v>139</v>
      </c>
      <c r="B56" s="5"/>
      <c r="E56" s="1"/>
      <c r="F56" s="74">
        <v>-241</v>
      </c>
      <c r="G56" s="64"/>
      <c r="H56" s="74">
        <v>0</v>
      </c>
      <c r="I56" s="64"/>
      <c r="J56" s="74">
        <v>-73236</v>
      </c>
      <c r="K56" s="65"/>
      <c r="L56" s="74">
        <v>-9191</v>
      </c>
    </row>
    <row r="57" spans="1:12" ht="18.75" customHeight="1">
      <c r="A57" s="3" t="s">
        <v>140</v>
      </c>
      <c r="B57" s="5"/>
      <c r="E57" s="1"/>
      <c r="F57" s="74">
        <v>0</v>
      </c>
      <c r="G57" s="64"/>
      <c r="H57" s="74">
        <v>0</v>
      </c>
      <c r="I57" s="64"/>
      <c r="J57" s="74">
        <v>0</v>
      </c>
      <c r="K57" s="65"/>
      <c r="L57" s="74">
        <v>17170</v>
      </c>
    </row>
    <row r="58" spans="1:12" ht="18.75" customHeight="1">
      <c r="A58" s="3" t="s">
        <v>141</v>
      </c>
      <c r="B58" s="5"/>
      <c r="E58" s="1"/>
      <c r="F58" s="74">
        <v>-2527492</v>
      </c>
      <c r="G58" s="64"/>
      <c r="H58" s="74">
        <v>-6928933</v>
      </c>
      <c r="I58" s="64"/>
      <c r="J58" s="74">
        <v>-25429</v>
      </c>
      <c r="K58" s="65"/>
      <c r="L58" s="74">
        <v>-7197</v>
      </c>
    </row>
    <row r="59" spans="1:12" ht="18.75" customHeight="1">
      <c r="A59" s="3" t="s">
        <v>167</v>
      </c>
      <c r="B59" s="5"/>
      <c r="E59" s="1"/>
      <c r="F59" s="74">
        <v>7106</v>
      </c>
      <c r="G59" s="64"/>
      <c r="H59" s="74">
        <v>0</v>
      </c>
      <c r="I59" s="64"/>
      <c r="J59" s="74">
        <v>3543</v>
      </c>
      <c r="K59" s="65"/>
      <c r="L59" s="74">
        <v>0</v>
      </c>
    </row>
    <row r="60" spans="1:12" ht="18.75" customHeight="1">
      <c r="A60" s="3" t="s">
        <v>142</v>
      </c>
      <c r="B60" s="5"/>
      <c r="E60" s="1"/>
      <c r="F60" s="74">
        <v>-1300</v>
      </c>
      <c r="G60" s="64"/>
      <c r="H60" s="74">
        <v>-6111</v>
      </c>
      <c r="I60" s="64"/>
      <c r="J60" s="74">
        <v>-1300</v>
      </c>
      <c r="K60" s="65"/>
      <c r="L60" s="74">
        <v>-6111</v>
      </c>
    </row>
    <row r="61" spans="1:12" ht="18.75" customHeight="1">
      <c r="A61" s="3" t="s">
        <v>213</v>
      </c>
      <c r="B61" s="5"/>
      <c r="E61" s="1"/>
      <c r="F61" s="74">
        <v>-6464</v>
      </c>
      <c r="G61" s="64"/>
      <c r="H61" s="74">
        <v>0</v>
      </c>
      <c r="I61" s="64"/>
      <c r="J61" s="74">
        <v>0</v>
      </c>
      <c r="K61" s="65"/>
      <c r="L61" s="74">
        <v>0</v>
      </c>
    </row>
    <row r="62" spans="1:12" ht="18.75" customHeight="1">
      <c r="A62" s="3" t="s">
        <v>165</v>
      </c>
      <c r="B62" s="5"/>
      <c r="E62" s="1"/>
      <c r="F62" s="74">
        <v>0</v>
      </c>
      <c r="G62" s="64"/>
      <c r="H62" s="74">
        <v>0</v>
      </c>
      <c r="I62" s="64"/>
      <c r="J62" s="74">
        <v>3228654</v>
      </c>
      <c r="K62" s="65"/>
      <c r="L62" s="74">
        <v>1418052</v>
      </c>
    </row>
    <row r="63" spans="1:12" ht="18.75" customHeight="1">
      <c r="A63" s="3" t="s">
        <v>143</v>
      </c>
      <c r="B63" s="5"/>
      <c r="E63" s="1"/>
      <c r="F63" s="117">
        <v>9926</v>
      </c>
      <c r="G63" s="64"/>
      <c r="H63" s="117">
        <v>12992</v>
      </c>
      <c r="I63" s="64"/>
      <c r="J63" s="117">
        <v>2505</v>
      </c>
      <c r="K63" s="65"/>
      <c r="L63" s="117">
        <v>11773</v>
      </c>
    </row>
    <row r="64" spans="5:12" ht="3.75" customHeight="1">
      <c r="E64" s="1"/>
      <c r="F64" s="72"/>
      <c r="G64" s="64"/>
      <c r="H64" s="72"/>
      <c r="I64" s="65"/>
      <c r="J64" s="72"/>
      <c r="K64" s="64"/>
      <c r="L64" s="72"/>
    </row>
    <row r="65" spans="1:12" ht="18.75" customHeight="1">
      <c r="A65" s="1" t="s">
        <v>168</v>
      </c>
      <c r="C65" s="5"/>
      <c r="E65" s="1"/>
      <c r="F65" s="117">
        <f>SUM(F50:F63)</f>
        <v>-1999419</v>
      </c>
      <c r="G65" s="64"/>
      <c r="H65" s="117">
        <f>SUM(H50:H63)</f>
        <v>-6921221</v>
      </c>
      <c r="I65" s="65"/>
      <c r="J65" s="117">
        <f>SUM(J50:J63)</f>
        <v>1951773</v>
      </c>
      <c r="K65" s="64"/>
      <c r="L65" s="117">
        <f>SUM(L50:L63)</f>
        <v>-5493315</v>
      </c>
    </row>
    <row r="66" spans="5:12" ht="9.75" customHeight="1">
      <c r="E66" s="1"/>
      <c r="F66" s="72"/>
      <c r="G66" s="64"/>
      <c r="H66" s="72"/>
      <c r="I66" s="65"/>
      <c r="J66" s="72"/>
      <c r="K66" s="64"/>
      <c r="L66" s="72"/>
    </row>
    <row r="67" spans="1:12" ht="18.75" customHeight="1">
      <c r="A67" s="1" t="s">
        <v>144</v>
      </c>
      <c r="E67" s="1"/>
      <c r="F67" s="72"/>
      <c r="G67" s="64"/>
      <c r="H67" s="72"/>
      <c r="I67" s="65"/>
      <c r="J67" s="72"/>
      <c r="K67" s="64"/>
      <c r="L67" s="72"/>
    </row>
    <row r="68" spans="1:12" ht="18.75" customHeight="1">
      <c r="A68" s="3" t="s">
        <v>145</v>
      </c>
      <c r="B68" s="127"/>
      <c r="C68" s="127"/>
      <c r="D68" s="2">
        <v>18</v>
      </c>
      <c r="E68" s="1"/>
      <c r="F68" s="128">
        <v>2544854</v>
      </c>
      <c r="G68" s="129"/>
      <c r="H68" s="128">
        <v>3532059</v>
      </c>
      <c r="I68" s="129"/>
      <c r="J68" s="128">
        <v>2544854</v>
      </c>
      <c r="K68" s="130"/>
      <c r="L68" s="128">
        <v>3097824</v>
      </c>
    </row>
    <row r="69" spans="1:12" ht="18.75" customHeight="1">
      <c r="A69" s="3" t="s">
        <v>146</v>
      </c>
      <c r="B69" s="5"/>
      <c r="D69" s="2">
        <v>18</v>
      </c>
      <c r="E69" s="1"/>
      <c r="F69" s="128">
        <v>-2645226</v>
      </c>
      <c r="G69" s="131"/>
      <c r="H69" s="128">
        <v>-4242898</v>
      </c>
      <c r="I69" s="131"/>
      <c r="J69" s="128">
        <v>-2645226</v>
      </c>
      <c r="K69" s="132"/>
      <c r="L69" s="128">
        <v>-3660608</v>
      </c>
    </row>
    <row r="70" spans="1:12" ht="18.75" customHeight="1">
      <c r="A70" s="3" t="s">
        <v>147</v>
      </c>
      <c r="B70" s="5"/>
      <c r="D70" s="2">
        <v>20</v>
      </c>
      <c r="E70" s="1"/>
      <c r="F70" s="128">
        <v>40000</v>
      </c>
      <c r="G70" s="131"/>
      <c r="H70" s="128">
        <v>4630148</v>
      </c>
      <c r="I70" s="131"/>
      <c r="J70" s="128">
        <v>0</v>
      </c>
      <c r="K70" s="132"/>
      <c r="L70" s="128">
        <v>0</v>
      </c>
    </row>
    <row r="71" spans="1:12" ht="18.75" customHeight="1">
      <c r="A71" s="3" t="s">
        <v>148</v>
      </c>
      <c r="B71" s="5"/>
      <c r="D71" s="2">
        <v>20</v>
      </c>
      <c r="E71" s="1"/>
      <c r="F71" s="128">
        <v>-852078</v>
      </c>
      <c r="G71" s="131"/>
      <c r="H71" s="128">
        <v>-5535555</v>
      </c>
      <c r="I71" s="131"/>
      <c r="J71" s="128">
        <v>0</v>
      </c>
      <c r="K71" s="132"/>
      <c r="L71" s="128">
        <v>-12349</v>
      </c>
    </row>
    <row r="72" spans="1:12" ht="18.75" customHeight="1">
      <c r="A72" s="3" t="s">
        <v>214</v>
      </c>
      <c r="B72" s="5"/>
      <c r="D72" s="2">
        <v>21</v>
      </c>
      <c r="E72" s="1"/>
      <c r="F72" s="128">
        <v>0</v>
      </c>
      <c r="G72" s="131"/>
      <c r="H72" s="128">
        <v>8000000</v>
      </c>
      <c r="I72" s="131"/>
      <c r="J72" s="128">
        <v>0</v>
      </c>
      <c r="K72" s="132"/>
      <c r="L72" s="128">
        <v>8000000</v>
      </c>
    </row>
    <row r="73" spans="1:12" ht="18.75" customHeight="1">
      <c r="A73" s="3" t="s">
        <v>195</v>
      </c>
      <c r="B73" s="5"/>
      <c r="E73" s="1"/>
      <c r="F73" s="128">
        <v>0</v>
      </c>
      <c r="G73" s="131"/>
      <c r="H73" s="128">
        <v>-9600</v>
      </c>
      <c r="I73" s="131"/>
      <c r="J73" s="128">
        <v>0</v>
      </c>
      <c r="K73" s="132"/>
      <c r="L73" s="128">
        <v>-9600</v>
      </c>
    </row>
    <row r="74" spans="1:12" ht="18.75" customHeight="1">
      <c r="A74" s="3" t="s">
        <v>149</v>
      </c>
      <c r="B74" s="5"/>
      <c r="E74" s="1"/>
      <c r="F74" s="128">
        <v>-6798</v>
      </c>
      <c r="G74" s="131"/>
      <c r="H74" s="128">
        <v>-4033</v>
      </c>
      <c r="I74" s="131"/>
      <c r="J74" s="128">
        <v>-1723</v>
      </c>
      <c r="K74" s="132"/>
      <c r="L74" s="128">
        <v>-2214</v>
      </c>
    </row>
    <row r="75" spans="1:12" ht="18.75" customHeight="1">
      <c r="A75" s="3" t="s">
        <v>193</v>
      </c>
      <c r="B75" s="5"/>
      <c r="D75" s="118">
        <v>13.1</v>
      </c>
      <c r="E75" s="1"/>
      <c r="F75" s="128">
        <v>110000</v>
      </c>
      <c r="G75" s="131"/>
      <c r="H75" s="128">
        <v>50</v>
      </c>
      <c r="I75" s="131"/>
      <c r="J75" s="128">
        <v>0</v>
      </c>
      <c r="K75" s="132"/>
      <c r="L75" s="128">
        <v>0</v>
      </c>
    </row>
    <row r="76" spans="1:12" ht="18.75" customHeight="1">
      <c r="A76" s="3" t="s">
        <v>194</v>
      </c>
      <c r="B76" s="5"/>
      <c r="D76" s="2">
        <v>22</v>
      </c>
      <c r="E76" s="1"/>
      <c r="F76" s="128">
        <v>-558907</v>
      </c>
      <c r="G76" s="131"/>
      <c r="H76" s="128">
        <v>-373000</v>
      </c>
      <c r="I76" s="131"/>
      <c r="J76" s="128">
        <v>-558907</v>
      </c>
      <c r="K76" s="132"/>
      <c r="L76" s="128">
        <v>-373000</v>
      </c>
    </row>
    <row r="77" spans="1:12" ht="18.75" customHeight="1">
      <c r="A77" s="3" t="s">
        <v>150</v>
      </c>
      <c r="B77" s="5"/>
      <c r="E77" s="1"/>
      <c r="F77" s="133">
        <v>-852569</v>
      </c>
      <c r="G77" s="131"/>
      <c r="H77" s="133">
        <v>-672963</v>
      </c>
      <c r="I77" s="131"/>
      <c r="J77" s="133">
        <v>-265150</v>
      </c>
      <c r="K77" s="132"/>
      <c r="L77" s="133">
        <v>-70514</v>
      </c>
    </row>
    <row r="78" spans="5:12" ht="3.75" customHeight="1">
      <c r="E78" s="1"/>
      <c r="F78" s="74"/>
      <c r="G78" s="64"/>
      <c r="H78" s="74"/>
      <c r="I78" s="65"/>
      <c r="J78" s="74"/>
      <c r="K78" s="64"/>
      <c r="L78" s="74"/>
    </row>
    <row r="79" spans="1:12" ht="18.75" customHeight="1">
      <c r="A79" s="1" t="s">
        <v>169</v>
      </c>
      <c r="C79" s="5"/>
      <c r="E79" s="1"/>
      <c r="F79" s="117">
        <f>SUM(F68:F78)</f>
        <v>-2220724</v>
      </c>
      <c r="G79" s="64"/>
      <c r="H79" s="117">
        <f>SUM(H68:H78)</f>
        <v>5324208</v>
      </c>
      <c r="I79" s="65"/>
      <c r="J79" s="117">
        <f>SUM(J68:J78)</f>
        <v>-926152</v>
      </c>
      <c r="K79" s="64"/>
      <c r="L79" s="117">
        <f>SUM(L68:L78)</f>
        <v>6969539</v>
      </c>
    </row>
    <row r="80" spans="5:12" ht="9.75" customHeight="1">
      <c r="E80" s="1"/>
      <c r="F80" s="74"/>
      <c r="G80" s="68"/>
      <c r="H80" s="74"/>
      <c r="I80" s="73"/>
      <c r="J80" s="74"/>
      <c r="K80" s="68"/>
      <c r="L80" s="74"/>
    </row>
    <row r="81" spans="1:12" ht="18.75" customHeight="1">
      <c r="A81" s="1" t="s">
        <v>198</v>
      </c>
      <c r="E81" s="1"/>
      <c r="F81" s="74">
        <f>SUM(F37,F65,F79)</f>
        <v>406647</v>
      </c>
      <c r="G81" s="68"/>
      <c r="H81" s="74">
        <f>SUM(H37,H65,H79)</f>
        <v>2000415</v>
      </c>
      <c r="I81" s="73"/>
      <c r="J81" s="74">
        <f>SUM(J37,J65,J79)</f>
        <v>1020661</v>
      </c>
      <c r="K81" s="68"/>
      <c r="L81" s="74">
        <f>SUM(L37,L65,L79)</f>
        <v>1702603</v>
      </c>
    </row>
    <row r="82" spans="1:12" ht="18.75" customHeight="1">
      <c r="A82" s="3" t="s">
        <v>151</v>
      </c>
      <c r="E82" s="1"/>
      <c r="F82" s="117">
        <v>2672742</v>
      </c>
      <c r="G82" s="64"/>
      <c r="H82" s="117">
        <v>609814</v>
      </c>
      <c r="I82" s="64"/>
      <c r="J82" s="117">
        <v>652563</v>
      </c>
      <c r="K82" s="65"/>
      <c r="L82" s="117">
        <v>365742</v>
      </c>
    </row>
    <row r="83" spans="5:12" ht="3.75" customHeight="1">
      <c r="E83" s="1"/>
      <c r="F83" s="72"/>
      <c r="G83" s="64"/>
      <c r="H83" s="72"/>
      <c r="I83" s="65"/>
      <c r="J83" s="74"/>
      <c r="K83" s="64"/>
      <c r="L83" s="74"/>
    </row>
    <row r="84" spans="1:12" ht="18.75" customHeight="1" thickBot="1">
      <c r="A84" s="1" t="s">
        <v>152</v>
      </c>
      <c r="E84" s="1"/>
      <c r="F84" s="119">
        <f>SUM(F81:F82)</f>
        <v>3079389</v>
      </c>
      <c r="G84" s="64"/>
      <c r="H84" s="119">
        <f>SUM(H81:H82)</f>
        <v>2610229</v>
      </c>
      <c r="I84" s="65"/>
      <c r="J84" s="119">
        <f>SUM(J81:J82)</f>
        <v>1673224</v>
      </c>
      <c r="K84" s="64"/>
      <c r="L84" s="119">
        <f>SUM(L81:L82)</f>
        <v>2068345</v>
      </c>
    </row>
    <row r="85" spans="1:12" ht="15" customHeight="1" thickTop="1">
      <c r="A85" s="1"/>
      <c r="E85" s="1"/>
      <c r="F85" s="74"/>
      <c r="G85" s="64"/>
      <c r="H85" s="74"/>
      <c r="I85" s="65"/>
      <c r="J85" s="74"/>
      <c r="K85" s="64"/>
      <c r="L85" s="74"/>
    </row>
    <row r="86" spans="1:12" ht="21.75" customHeight="1">
      <c r="A86" s="165" t="str">
        <f>+A41</f>
        <v>หมายเหตุประกอบข้อมูลทางการเงินระหว่างกาลในหน้า 12 ถึง 40 เป็นส่วนหนึ่งของข้อมูลทางการเงินระหว่างกาลนี้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</row>
    <row r="87" spans="1:12" ht="21.75" customHeight="1">
      <c r="A87" s="1" t="s">
        <v>0</v>
      </c>
      <c r="B87" s="1"/>
      <c r="C87" s="1"/>
      <c r="G87" s="30"/>
      <c r="I87" s="31"/>
      <c r="K87" s="30"/>
      <c r="L87" s="120" t="s">
        <v>3</v>
      </c>
    </row>
    <row r="88" spans="1:11" ht="21.75" customHeight="1">
      <c r="A88" s="1" t="s">
        <v>135</v>
      </c>
      <c r="B88" s="1"/>
      <c r="C88" s="1"/>
      <c r="G88" s="30"/>
      <c r="I88" s="31"/>
      <c r="K88" s="30"/>
    </row>
    <row r="89" spans="1:12" ht="21.75" customHeight="1">
      <c r="A89" s="6" t="str">
        <f>+A3</f>
        <v>สำหรับงวดเก้าเดือนสิ้นสุดวันที่ 30 กันยายน พ.ศ. 2560</v>
      </c>
      <c r="B89" s="6"/>
      <c r="C89" s="6"/>
      <c r="D89" s="7"/>
      <c r="E89" s="8"/>
      <c r="F89" s="9"/>
      <c r="G89" s="32"/>
      <c r="H89" s="9"/>
      <c r="I89" s="33"/>
      <c r="J89" s="9"/>
      <c r="K89" s="32"/>
      <c r="L89" s="9"/>
    </row>
    <row r="90" spans="7:11" ht="19.5" customHeight="1">
      <c r="G90" s="30"/>
      <c r="I90" s="31"/>
      <c r="K90" s="30"/>
    </row>
    <row r="91" spans="1:12" ht="19.5" customHeight="1">
      <c r="A91" s="5"/>
      <c r="D91" s="109"/>
      <c r="E91" s="1"/>
      <c r="F91" s="9"/>
      <c r="G91" s="110"/>
      <c r="H91" s="60" t="s">
        <v>2</v>
      </c>
      <c r="I91" s="111"/>
      <c r="J91" s="9"/>
      <c r="K91" s="110"/>
      <c r="L91" s="60" t="s">
        <v>170</v>
      </c>
    </row>
    <row r="92" spans="4:12" ht="19.5" customHeight="1">
      <c r="D92" s="112"/>
      <c r="E92" s="1"/>
      <c r="F92" s="61" t="s">
        <v>6</v>
      </c>
      <c r="G92" s="42"/>
      <c r="H92" s="61" t="s">
        <v>7</v>
      </c>
      <c r="I92" s="62"/>
      <c r="J92" s="61" t="s">
        <v>6</v>
      </c>
      <c r="K92" s="42"/>
      <c r="L92" s="61" t="s">
        <v>7</v>
      </c>
    </row>
    <row r="93" spans="4:12" ht="19.5" customHeight="1">
      <c r="D93" s="112"/>
      <c r="E93" s="1"/>
      <c r="F93" s="113" t="s">
        <v>9</v>
      </c>
      <c r="G93" s="64"/>
      <c r="H93" s="113" t="s">
        <v>9</v>
      </c>
      <c r="I93" s="65"/>
      <c r="J93" s="113" t="s">
        <v>9</v>
      </c>
      <c r="K93" s="64"/>
      <c r="L93" s="113" t="s">
        <v>9</v>
      </c>
    </row>
    <row r="94" spans="5:12" ht="19.5" customHeight="1">
      <c r="E94" s="1"/>
      <c r="F94" s="74"/>
      <c r="G94" s="68"/>
      <c r="H94" s="74"/>
      <c r="I94" s="73"/>
      <c r="J94" s="74"/>
      <c r="K94" s="68"/>
      <c r="L94" s="74"/>
    </row>
    <row r="95" spans="1:12" ht="19.5" customHeight="1">
      <c r="A95" s="1" t="s">
        <v>153</v>
      </c>
      <c r="E95" s="1"/>
      <c r="F95" s="74"/>
      <c r="G95" s="68"/>
      <c r="H95" s="74"/>
      <c r="I95" s="73"/>
      <c r="J95" s="74"/>
      <c r="K95" s="68"/>
      <c r="L95" s="74"/>
    </row>
    <row r="96" spans="1:12" ht="19.5" customHeight="1">
      <c r="A96" s="116" t="s">
        <v>154</v>
      </c>
      <c r="E96" s="1"/>
      <c r="F96" s="74"/>
      <c r="G96" s="68"/>
      <c r="H96" s="74"/>
      <c r="I96" s="73"/>
      <c r="J96" s="74"/>
      <c r="K96" s="68"/>
      <c r="L96" s="74"/>
    </row>
    <row r="97" spans="1:12" ht="19.5" customHeight="1">
      <c r="A97" s="5"/>
      <c r="B97" s="5"/>
      <c r="C97" s="5" t="s">
        <v>155</v>
      </c>
      <c r="E97" s="1"/>
      <c r="F97" s="117">
        <v>3079389</v>
      </c>
      <c r="G97" s="64"/>
      <c r="H97" s="117">
        <v>2610229</v>
      </c>
      <c r="I97" s="64"/>
      <c r="J97" s="117">
        <v>1673224</v>
      </c>
      <c r="K97" s="65"/>
      <c r="L97" s="117">
        <v>2068345</v>
      </c>
    </row>
    <row r="98" spans="5:12" ht="6" customHeight="1">
      <c r="E98" s="1"/>
      <c r="F98" s="72"/>
      <c r="G98" s="64"/>
      <c r="H98" s="72"/>
      <c r="I98" s="65"/>
      <c r="J98" s="74"/>
      <c r="K98" s="64"/>
      <c r="L98" s="74"/>
    </row>
    <row r="99" spans="1:12" ht="19.5" customHeight="1" thickBot="1">
      <c r="A99" s="1"/>
      <c r="E99" s="1"/>
      <c r="F99" s="119">
        <f>SUM(F97)</f>
        <v>3079389</v>
      </c>
      <c r="G99" s="64"/>
      <c r="H99" s="119">
        <f>SUM(H97)</f>
        <v>2610229</v>
      </c>
      <c r="I99" s="65"/>
      <c r="J99" s="119">
        <f>SUM(J97)</f>
        <v>1673224</v>
      </c>
      <c r="K99" s="64"/>
      <c r="L99" s="119">
        <f>SUM(L97)</f>
        <v>2068345</v>
      </c>
    </row>
    <row r="100" spans="5:12" ht="19.5" customHeight="1" thickTop="1">
      <c r="E100" s="1"/>
      <c r="F100" s="124"/>
      <c r="G100" s="125"/>
      <c r="H100" s="124"/>
      <c r="I100" s="126"/>
      <c r="J100" s="124"/>
      <c r="K100" s="125"/>
      <c r="L100" s="124"/>
    </row>
    <row r="101" spans="1:12" ht="19.5" customHeight="1">
      <c r="A101" s="1" t="s">
        <v>156</v>
      </c>
      <c r="E101" s="1"/>
      <c r="F101" s="72"/>
      <c r="G101" s="64"/>
      <c r="H101" s="72"/>
      <c r="I101" s="65"/>
      <c r="J101" s="72"/>
      <c r="K101" s="64"/>
      <c r="L101" s="72"/>
    </row>
    <row r="102" spans="1:12" ht="19.5" customHeight="1">
      <c r="A102" s="116" t="s">
        <v>157</v>
      </c>
      <c r="B102" s="5"/>
      <c r="C102" s="5"/>
      <c r="E102" s="1"/>
      <c r="F102" s="5"/>
      <c r="G102" s="5"/>
      <c r="H102" s="5"/>
      <c r="I102" s="5"/>
      <c r="J102" s="5"/>
      <c r="K102" s="5"/>
      <c r="L102" s="5"/>
    </row>
    <row r="103" spans="1:12" ht="19.5" customHeight="1">
      <c r="A103" s="116"/>
      <c r="C103" s="5" t="s">
        <v>158</v>
      </c>
      <c r="E103" s="1"/>
      <c r="F103" s="74">
        <v>-491951</v>
      </c>
      <c r="G103" s="64"/>
      <c r="H103" s="74">
        <v>-870724</v>
      </c>
      <c r="I103" s="68"/>
      <c r="J103" s="74">
        <v>0</v>
      </c>
      <c r="K103" s="73"/>
      <c r="L103" s="74">
        <v>0</v>
      </c>
    </row>
    <row r="104" spans="1:12" ht="19.5" customHeight="1">
      <c r="A104" s="116" t="s">
        <v>159</v>
      </c>
      <c r="B104" s="5"/>
      <c r="C104" s="5"/>
      <c r="D104" s="112"/>
      <c r="E104" s="1"/>
      <c r="F104" s="74">
        <v>3734</v>
      </c>
      <c r="G104" s="64"/>
      <c r="H104" s="74">
        <v>1364</v>
      </c>
      <c r="I104" s="68"/>
      <c r="J104" s="74">
        <v>0</v>
      </c>
      <c r="K104" s="73"/>
      <c r="L104" s="74">
        <v>0</v>
      </c>
    </row>
    <row r="105" spans="1:12" ht="19.5" customHeight="1">
      <c r="A105" s="116" t="s">
        <v>166</v>
      </c>
      <c r="B105" s="5"/>
      <c r="C105" s="5"/>
      <c r="D105" s="112"/>
      <c r="E105" s="1"/>
      <c r="F105" s="74">
        <v>407373</v>
      </c>
      <c r="G105" s="64"/>
      <c r="H105" s="74">
        <v>69890</v>
      </c>
      <c r="I105" s="68"/>
      <c r="J105" s="74">
        <v>0</v>
      </c>
      <c r="K105" s="73"/>
      <c r="L105" s="74">
        <v>0</v>
      </c>
    </row>
    <row r="106" spans="1:12" ht="19.5" customHeight="1">
      <c r="A106" s="116" t="s">
        <v>160</v>
      </c>
      <c r="B106" s="116"/>
      <c r="C106" s="5"/>
      <c r="D106" s="112"/>
      <c r="E106" s="1"/>
      <c r="F106" s="74"/>
      <c r="G106" s="64"/>
      <c r="H106" s="74"/>
      <c r="I106" s="68"/>
      <c r="J106" s="74"/>
      <c r="K106" s="73"/>
      <c r="L106" s="74"/>
    </row>
    <row r="107" spans="2:12" ht="19.5" customHeight="1">
      <c r="B107" s="5"/>
      <c r="C107" s="116" t="s">
        <v>161</v>
      </c>
      <c r="D107" s="112"/>
      <c r="E107" s="1"/>
      <c r="F107" s="74">
        <v>345595</v>
      </c>
      <c r="G107" s="64"/>
      <c r="H107" s="74">
        <v>269171</v>
      </c>
      <c r="I107" s="68"/>
      <c r="J107" s="74">
        <v>0</v>
      </c>
      <c r="K107" s="73"/>
      <c r="L107" s="74">
        <v>0</v>
      </c>
    </row>
    <row r="108" spans="2:12" ht="19.5" customHeight="1">
      <c r="B108" s="5"/>
      <c r="C108" s="116"/>
      <c r="D108" s="112"/>
      <c r="E108" s="1"/>
      <c r="F108" s="74"/>
      <c r="G108" s="64"/>
      <c r="H108" s="74"/>
      <c r="I108" s="65"/>
      <c r="J108" s="72"/>
      <c r="K108" s="64"/>
      <c r="L108" s="72"/>
    </row>
    <row r="109" spans="2:12" ht="19.5" customHeight="1">
      <c r="B109" s="5"/>
      <c r="C109" s="116"/>
      <c r="D109" s="112"/>
      <c r="E109" s="1"/>
      <c r="F109" s="74"/>
      <c r="G109" s="64"/>
      <c r="H109" s="74"/>
      <c r="I109" s="68"/>
      <c r="J109" s="74"/>
      <c r="K109" s="73"/>
      <c r="L109" s="74"/>
    </row>
    <row r="110" spans="2:12" ht="19.5" customHeight="1">
      <c r="B110" s="5"/>
      <c r="C110" s="116"/>
      <c r="D110" s="112"/>
      <c r="E110" s="1"/>
      <c r="F110" s="74"/>
      <c r="G110" s="64"/>
      <c r="H110" s="74"/>
      <c r="I110" s="68"/>
      <c r="J110" s="74"/>
      <c r="K110" s="73"/>
      <c r="L110" s="74"/>
    </row>
    <row r="111" spans="2:12" ht="19.5" customHeight="1">
      <c r="B111" s="5"/>
      <c r="C111" s="116"/>
      <c r="D111" s="112"/>
      <c r="E111" s="1"/>
      <c r="F111" s="74"/>
      <c r="G111" s="64"/>
      <c r="H111" s="74"/>
      <c r="I111" s="65"/>
      <c r="J111" s="72"/>
      <c r="K111" s="64"/>
      <c r="L111" s="72"/>
    </row>
    <row r="112" spans="2:12" ht="19.5" customHeight="1">
      <c r="B112" s="5"/>
      <c r="C112" s="116"/>
      <c r="D112" s="112"/>
      <c r="E112" s="1"/>
      <c r="F112" s="74"/>
      <c r="G112" s="64"/>
      <c r="H112" s="74"/>
      <c r="I112" s="65"/>
      <c r="J112" s="72"/>
      <c r="K112" s="64"/>
      <c r="L112" s="72"/>
    </row>
    <row r="113" spans="2:12" ht="19.5" customHeight="1">
      <c r="B113" s="5"/>
      <c r="C113" s="116"/>
      <c r="D113" s="112"/>
      <c r="E113" s="1"/>
      <c r="F113" s="74"/>
      <c r="G113" s="64"/>
      <c r="H113" s="74"/>
      <c r="I113" s="65"/>
      <c r="J113" s="72"/>
      <c r="K113" s="64"/>
      <c r="L113" s="72"/>
    </row>
    <row r="114" spans="2:12" ht="19.5" customHeight="1">
      <c r="B114" s="5"/>
      <c r="C114" s="116"/>
      <c r="D114" s="112"/>
      <c r="E114" s="1"/>
      <c r="F114" s="74"/>
      <c r="G114" s="64"/>
      <c r="H114" s="74"/>
      <c r="I114" s="65"/>
      <c r="J114" s="72"/>
      <c r="K114" s="64"/>
      <c r="L114" s="72"/>
    </row>
    <row r="115" spans="2:12" ht="19.5" customHeight="1">
      <c r="B115" s="5"/>
      <c r="C115" s="116"/>
      <c r="D115" s="112"/>
      <c r="E115" s="1"/>
      <c r="F115" s="74"/>
      <c r="G115" s="64"/>
      <c r="H115" s="74"/>
      <c r="I115" s="65"/>
      <c r="J115" s="72"/>
      <c r="K115" s="64"/>
      <c r="L115" s="72"/>
    </row>
    <row r="116" spans="2:12" ht="21.75" customHeight="1">
      <c r="B116" s="5"/>
      <c r="C116" s="116"/>
      <c r="D116" s="112"/>
      <c r="E116" s="1"/>
      <c r="F116" s="74"/>
      <c r="G116" s="64"/>
      <c r="H116" s="74"/>
      <c r="I116" s="65"/>
      <c r="J116" s="72"/>
      <c r="K116" s="64"/>
      <c r="L116" s="72"/>
    </row>
    <row r="117" spans="2:12" ht="21.75" customHeight="1">
      <c r="B117" s="5"/>
      <c r="C117" s="116"/>
      <c r="D117" s="112"/>
      <c r="E117" s="1"/>
      <c r="F117" s="74"/>
      <c r="G117" s="64"/>
      <c r="H117" s="74"/>
      <c r="I117" s="65"/>
      <c r="J117" s="72"/>
      <c r="K117" s="64"/>
      <c r="L117" s="72"/>
    </row>
    <row r="118" spans="2:12" ht="21.75" customHeight="1">
      <c r="B118" s="5"/>
      <c r="C118" s="116"/>
      <c r="D118" s="112"/>
      <c r="E118" s="1"/>
      <c r="F118" s="74"/>
      <c r="G118" s="64"/>
      <c r="H118" s="74"/>
      <c r="I118" s="65"/>
      <c r="J118" s="72"/>
      <c r="K118" s="64"/>
      <c r="L118" s="72"/>
    </row>
    <row r="119" spans="2:12" ht="21.75" customHeight="1">
      <c r="B119" s="5"/>
      <c r="C119" s="116"/>
      <c r="D119" s="112"/>
      <c r="E119" s="1"/>
      <c r="F119" s="74"/>
      <c r="G119" s="64"/>
      <c r="H119" s="74"/>
      <c r="I119" s="65"/>
      <c r="J119" s="72"/>
      <c r="K119" s="64"/>
      <c r="L119" s="72"/>
    </row>
    <row r="120" spans="2:12" ht="21.75" customHeight="1">
      <c r="B120" s="5"/>
      <c r="C120" s="116"/>
      <c r="D120" s="112"/>
      <c r="E120" s="1"/>
      <c r="F120" s="74"/>
      <c r="G120" s="64"/>
      <c r="H120" s="74"/>
      <c r="I120" s="65"/>
      <c r="J120" s="72"/>
      <c r="K120" s="64"/>
      <c r="L120" s="72"/>
    </row>
    <row r="121" spans="2:12" ht="21.75" customHeight="1">
      <c r="B121" s="5"/>
      <c r="C121" s="116"/>
      <c r="D121" s="112"/>
      <c r="E121" s="1"/>
      <c r="F121" s="74"/>
      <c r="G121" s="64"/>
      <c r="H121" s="74"/>
      <c r="I121" s="65"/>
      <c r="J121" s="72"/>
      <c r="K121" s="64"/>
      <c r="L121" s="72"/>
    </row>
    <row r="122" spans="2:12" ht="21.75" customHeight="1">
      <c r="B122" s="5"/>
      <c r="C122" s="116"/>
      <c r="D122" s="112"/>
      <c r="E122" s="1"/>
      <c r="F122" s="74"/>
      <c r="G122" s="64"/>
      <c r="H122" s="74"/>
      <c r="I122" s="65"/>
      <c r="J122" s="72"/>
      <c r="K122" s="64"/>
      <c r="L122" s="72"/>
    </row>
    <row r="123" spans="2:12" ht="21.75" customHeight="1">
      <c r="B123" s="5"/>
      <c r="C123" s="116"/>
      <c r="D123" s="112"/>
      <c r="E123" s="1"/>
      <c r="F123" s="74"/>
      <c r="G123" s="64"/>
      <c r="H123" s="74"/>
      <c r="I123" s="65"/>
      <c r="J123" s="72"/>
      <c r="K123" s="64"/>
      <c r="L123" s="72"/>
    </row>
    <row r="124" spans="2:12" ht="22.5" customHeight="1">
      <c r="B124" s="5"/>
      <c r="C124" s="116"/>
      <c r="D124" s="112"/>
      <c r="E124" s="1"/>
      <c r="F124" s="74"/>
      <c r="G124" s="64"/>
      <c r="H124" s="74"/>
      <c r="I124" s="65"/>
      <c r="J124" s="72"/>
      <c r="K124" s="64"/>
      <c r="L124" s="72"/>
    </row>
    <row r="125" spans="1:12" ht="21.75" customHeight="1">
      <c r="A125" s="165" t="str">
        <f>'2-4'!A47:L47</f>
        <v>หมายเหตุประกอบข้อมูลทางการเงินระหว่างกาลในหน้า 12 ถึง 40 เป็นส่วนหนึ่งของข้อมูลทางการเงินระหว่างกาลนี้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</row>
  </sheetData>
  <sheetProtection/>
  <mergeCells count="3">
    <mergeCell ref="A41:L41"/>
    <mergeCell ref="A86:L86"/>
    <mergeCell ref="A125:L125"/>
  </mergeCells>
  <printOptions/>
  <pageMargins left="0.8" right="0.5" top="0.5" bottom="0.6" header="0.49" footer="0.4"/>
  <pageSetup firstPageNumber="9" useFirstPageNumber="1" fitToHeight="0" horizontalDpi="1200" verticalDpi="1200" orientation="portrait" paperSize="9" r:id="rId1"/>
  <headerFooter>
    <oddFooter>&amp;R&amp;"Angsana New,Regular"&amp;13&amp;P</oddFooter>
  </headerFooter>
  <rowBreaks count="2" manualBreakCount="2">
    <brk id="41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Chayaporn Srilap</cp:lastModifiedBy>
  <cp:lastPrinted>2017-11-10T03:34:05Z</cp:lastPrinted>
  <dcterms:created xsi:type="dcterms:W3CDTF">2017-05-03T07:03:18Z</dcterms:created>
  <dcterms:modified xsi:type="dcterms:W3CDTF">2017-11-10T03:34:17Z</dcterms:modified>
  <cp:category/>
  <cp:version/>
  <cp:contentType/>
  <cp:contentStatus/>
</cp:coreProperties>
</file>