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tabRatio="720" activeTab="4"/>
  </bookViews>
  <sheets>
    <sheet name="2-4" sheetId="1" r:id="rId1"/>
    <sheet name="5-6 (3m)" sheetId="2" r:id="rId2"/>
    <sheet name="7" sheetId="3" r:id="rId3"/>
    <sheet name="8" sheetId="4" r:id="rId4"/>
    <sheet name="9-11" sheetId="5" r:id="rId5"/>
  </sheets>
  <definedNames>
    <definedName name="_xlnm.Print_Area" localSheetId="1">'5-6 (3m)'!$A$1:$L$109</definedName>
  </definedNames>
  <calcPr fullCalcOnLoad="1"/>
</workbook>
</file>

<file path=xl/sharedStrings.xml><?xml version="1.0" encoding="utf-8"?>
<sst xmlns="http://schemas.openxmlformats.org/spreadsheetml/2006/main" count="455" uniqueCount="267">
  <si>
    <t xml:space="preserve">   </t>
  </si>
  <si>
    <t>31 December</t>
  </si>
  <si>
    <t>Notes</t>
  </si>
  <si>
    <t>Assets</t>
  </si>
  <si>
    <t>Current assets</t>
  </si>
  <si>
    <t>Total current assets</t>
  </si>
  <si>
    <t>Non-current assets</t>
  </si>
  <si>
    <t>Director ________________________________________________</t>
  </si>
  <si>
    <t>Total non-current assets</t>
  </si>
  <si>
    <t>Current liabilities</t>
  </si>
  <si>
    <t>Total current liabilities</t>
  </si>
  <si>
    <t>Non-current liabilities</t>
  </si>
  <si>
    <t>Total non-current liabilities</t>
  </si>
  <si>
    <t>Total liabilities</t>
  </si>
  <si>
    <t>Total assets</t>
  </si>
  <si>
    <t>Share capital</t>
  </si>
  <si>
    <t>Issued and paid-up share capital</t>
  </si>
  <si>
    <t>Premium on share capital</t>
  </si>
  <si>
    <t xml:space="preserve">Retained earnings </t>
  </si>
  <si>
    <t>Unappropriated</t>
  </si>
  <si>
    <t>Non-controlling interests</t>
  </si>
  <si>
    <t>Other income</t>
  </si>
  <si>
    <t>Administrative expenses</t>
  </si>
  <si>
    <t>Profit for the period</t>
  </si>
  <si>
    <t>Attributable to owners of the parent</t>
  </si>
  <si>
    <t>share capital</t>
  </si>
  <si>
    <t>Total</t>
  </si>
  <si>
    <t>Non-controlling</t>
  </si>
  <si>
    <t>interests</t>
  </si>
  <si>
    <t>Cash flows from operating activities</t>
  </si>
  <si>
    <t>Profit before income tax for the period</t>
  </si>
  <si>
    <t>- Interest income</t>
  </si>
  <si>
    <t>- Inventories</t>
  </si>
  <si>
    <t>- Income tax paid</t>
  </si>
  <si>
    <t>Cash flows from investing activities</t>
  </si>
  <si>
    <t>Cash flows from financing activities</t>
  </si>
  <si>
    <t>Authorised share capital</t>
  </si>
  <si>
    <t xml:space="preserve"> paid-up</t>
  </si>
  <si>
    <t>Issued and</t>
  </si>
  <si>
    <t xml:space="preserve"> share capital</t>
  </si>
  <si>
    <t>Premium on</t>
  </si>
  <si>
    <t>Total owners</t>
  </si>
  <si>
    <t>of the parent</t>
  </si>
  <si>
    <t>- Depreciation and amortisation</t>
  </si>
  <si>
    <t>Change in operating assets and liabilities:</t>
  </si>
  <si>
    <t>Audited</t>
  </si>
  <si>
    <t>Consolidated</t>
  </si>
  <si>
    <t>Retained earnings</t>
  </si>
  <si>
    <t xml:space="preserve">Statement of Cash Flows </t>
  </si>
  <si>
    <t>Adjustments to reconcile profit before income tax</t>
  </si>
  <si>
    <t>Beginning balance</t>
  </si>
  <si>
    <t xml:space="preserve">Ending balance </t>
  </si>
  <si>
    <t xml:space="preserve">Statement of Financial Position </t>
  </si>
  <si>
    <t>Statement of Comprehensive Income</t>
  </si>
  <si>
    <t>Unaudited</t>
  </si>
  <si>
    <t>Finance costs</t>
  </si>
  <si>
    <t>Total revenue</t>
  </si>
  <si>
    <t>equity</t>
  </si>
  <si>
    <t>Energy Absolute Public Company Limited</t>
  </si>
  <si>
    <t xml:space="preserve">Cash and cash equivalents </t>
  </si>
  <si>
    <t>Trade accounts payable</t>
  </si>
  <si>
    <t>Revenue from subsidy for adders</t>
  </si>
  <si>
    <t>Dividend income</t>
  </si>
  <si>
    <t>- Trade accounts receivable</t>
  </si>
  <si>
    <t>- Trade accounts payable</t>
  </si>
  <si>
    <t>Inventories, net</t>
  </si>
  <si>
    <t>Investments in subsidiaries</t>
  </si>
  <si>
    <t>Property, plant and equipment, net</t>
  </si>
  <si>
    <t>Intangible assets, net</t>
  </si>
  <si>
    <t xml:space="preserve">Current portion of long-term loans from </t>
  </si>
  <si>
    <t>Income tax payable</t>
  </si>
  <si>
    <t>Retirement benefit obligations</t>
  </si>
  <si>
    <t xml:space="preserve">   at par value of Baht 0.10 per share</t>
  </si>
  <si>
    <t xml:space="preserve">   paid-up at Baht 0.10 per share</t>
  </si>
  <si>
    <t>Legal reserve</t>
  </si>
  <si>
    <t xml:space="preserve">Appropriated </t>
  </si>
  <si>
    <t>- Legal reserve</t>
  </si>
  <si>
    <t>Selling expenses</t>
  </si>
  <si>
    <t>- Retirement benefit expenses</t>
  </si>
  <si>
    <t>- Other non-current assets</t>
  </si>
  <si>
    <t>- Cash on hand and deposits at financial</t>
  </si>
  <si>
    <t>Baht’000</t>
  </si>
  <si>
    <t xml:space="preserve"> equity</t>
  </si>
  <si>
    <t xml:space="preserve">- 3,730,000,000 ordinary shares </t>
  </si>
  <si>
    <t>- 3,730,000,000 ordinary shares</t>
  </si>
  <si>
    <t>Provision for decommissioning costs</t>
  </si>
  <si>
    <t>Interest paid</t>
  </si>
  <si>
    <t>Payments for investments in subsidiaries</t>
  </si>
  <si>
    <t>Total comprehensive income for the period</t>
  </si>
  <si>
    <t>- Finance costs</t>
  </si>
  <si>
    <t>Other accounts payable</t>
  </si>
  <si>
    <t>Retention for constructions</t>
  </si>
  <si>
    <t>- Other accounts receivable</t>
  </si>
  <si>
    <t>- Other accounts payable</t>
  </si>
  <si>
    <t>Deferred tax assets, net</t>
  </si>
  <si>
    <t xml:space="preserve">Items that will be reclassified </t>
  </si>
  <si>
    <t>subsequently to profit or loss</t>
  </si>
  <si>
    <t>for the period, net of tax</t>
  </si>
  <si>
    <t>Total other</t>
  </si>
  <si>
    <t>components</t>
  </si>
  <si>
    <t>of equity</t>
  </si>
  <si>
    <t>Separate</t>
  </si>
  <si>
    <t>- Dividend income</t>
  </si>
  <si>
    <t>Proceeds from long-term loans to related parties</t>
  </si>
  <si>
    <t xml:space="preserve">Proceeds from short-term loans to related parties </t>
  </si>
  <si>
    <t>Proceeds from dividend income</t>
  </si>
  <si>
    <t>Proceeds from interest income</t>
  </si>
  <si>
    <t>Liabilities and equity</t>
  </si>
  <si>
    <t>Equity</t>
  </si>
  <si>
    <t>Total equity</t>
  </si>
  <si>
    <t>Total liabilities and equity</t>
  </si>
  <si>
    <t>Statement of Changes in Equity</t>
  </si>
  <si>
    <t>Changes in equity for the period</t>
  </si>
  <si>
    <t>Other components of equity</t>
  </si>
  <si>
    <t xml:space="preserve">Investment in a joint venture </t>
  </si>
  <si>
    <t>Goodwill</t>
  </si>
  <si>
    <t>from changes</t>
  </si>
  <si>
    <t>in shareholding</t>
  </si>
  <si>
    <t xml:space="preserve"> subsidiaries</t>
  </si>
  <si>
    <t>comprehensive</t>
  </si>
  <si>
    <t>a joint venture</t>
  </si>
  <si>
    <t>Share of other</t>
  </si>
  <si>
    <t>- Unrealised losses (gains) on exchange rates</t>
  </si>
  <si>
    <t>Currency</t>
  </si>
  <si>
    <t>translation</t>
  </si>
  <si>
    <t>income</t>
  </si>
  <si>
    <t>Revenue from sales and services</t>
  </si>
  <si>
    <t>Other non-current liabilities</t>
  </si>
  <si>
    <t>differences</t>
  </si>
  <si>
    <t>Debentures, net</t>
  </si>
  <si>
    <t>Profit before income tax</t>
  </si>
  <si>
    <t>Income tax</t>
  </si>
  <si>
    <t>Deposits at financial institutions used as collateral</t>
  </si>
  <si>
    <t>financial information</t>
  </si>
  <si>
    <t>Consolidated financial information</t>
  </si>
  <si>
    <t>interests of subsidiaries</t>
  </si>
  <si>
    <t xml:space="preserve">- Amortisation of advance receipts for land rental </t>
  </si>
  <si>
    <t xml:space="preserve">   from related parties</t>
  </si>
  <si>
    <t xml:space="preserve">interests in </t>
  </si>
  <si>
    <t xml:space="preserve">Capital contributions by non-controlling </t>
  </si>
  <si>
    <t>- Other non-current liabilities</t>
  </si>
  <si>
    <t>Payments for short-term loans from financial institutions</t>
  </si>
  <si>
    <t>Payments for long-term loans from financial institutions</t>
  </si>
  <si>
    <t>Other non-current assets, net</t>
  </si>
  <si>
    <t>Trade accounts receivable, net</t>
  </si>
  <si>
    <t>Profit (loss) attributable to:</t>
  </si>
  <si>
    <t>Other comprehensive income (expense)</t>
  </si>
  <si>
    <t>Long-term loans from financial institutions, net</t>
  </si>
  <si>
    <t>Current portion of debentures, net</t>
  </si>
  <si>
    <t xml:space="preserve">Investments in associates </t>
  </si>
  <si>
    <t>Equity attributable to owners of the parent</t>
  </si>
  <si>
    <t>Cost of sales and services</t>
  </si>
  <si>
    <t>Total expenses</t>
  </si>
  <si>
    <t>Total comprehensive income (expense) attributable to:</t>
  </si>
  <si>
    <t xml:space="preserve">Earnings per share </t>
  </si>
  <si>
    <t>Cash receipts from (payments in) operations</t>
  </si>
  <si>
    <t>Payments for purchase of intangible assets</t>
  </si>
  <si>
    <t>Proceeds from long-term loans from financial institutions</t>
  </si>
  <si>
    <t>Net cash receipts from (payments in) financing activities</t>
  </si>
  <si>
    <t>Currency translation differences on cash and cash equivalents</t>
  </si>
  <si>
    <t>Cash and cash equivalents are made up as follows:</t>
  </si>
  <si>
    <t>institutions - maturities within three months</t>
  </si>
  <si>
    <t xml:space="preserve">- Changes in construction payables and </t>
  </si>
  <si>
    <t>- Decommissioning costs</t>
  </si>
  <si>
    <t xml:space="preserve">Remeasurements </t>
  </si>
  <si>
    <t xml:space="preserve">of post-employment </t>
  </si>
  <si>
    <t>benefit obligations</t>
  </si>
  <si>
    <t xml:space="preserve">Items that will not be reclassified </t>
  </si>
  <si>
    <t xml:space="preserve">Total items that will not be reclassified </t>
  </si>
  <si>
    <t xml:space="preserve">Total items that will be reclassified </t>
  </si>
  <si>
    <t>Interest paid capitalised in property, plant and equipment</t>
  </si>
  <si>
    <t xml:space="preserve">   payables for purchase of assets</t>
  </si>
  <si>
    <t xml:space="preserve">   (including retention for constructions)</t>
  </si>
  <si>
    <t>Payments for deferred financing fee</t>
  </si>
  <si>
    <t>Basic earnings per share (Baht per share)</t>
  </si>
  <si>
    <t>for the period</t>
  </si>
  <si>
    <r>
      <t xml:space="preserve">Liabilities and equity </t>
    </r>
    <r>
      <rPr>
        <sz val="9"/>
        <rFont val="Arial"/>
        <family val="2"/>
      </rPr>
      <t>(continued)</t>
    </r>
  </si>
  <si>
    <t>Advance receipts for land rental from related parties</t>
  </si>
  <si>
    <t xml:space="preserve">   subsequently to profit or loss</t>
  </si>
  <si>
    <t>associates and</t>
  </si>
  <si>
    <t>(expense) of</t>
  </si>
  <si>
    <t>Other component of equity</t>
  </si>
  <si>
    <t xml:space="preserve">Short-term loans to other parties and </t>
  </si>
  <si>
    <t>related parties, net</t>
  </si>
  <si>
    <t>Current portion of long-term loans to other parties</t>
  </si>
  <si>
    <t>and related parties</t>
  </si>
  <si>
    <t xml:space="preserve">Financial assets measured at fair value </t>
  </si>
  <si>
    <t>through other comprehensive income</t>
  </si>
  <si>
    <t>Long-term loans to other parties and related parties</t>
  </si>
  <si>
    <t>Right-of-use assets, net</t>
  </si>
  <si>
    <t xml:space="preserve">Construction payables and payables </t>
  </si>
  <si>
    <t>for purchase of assets</t>
  </si>
  <si>
    <t>financial institutions, net</t>
  </si>
  <si>
    <t>Current portion of lease liabilities, net</t>
  </si>
  <si>
    <t>Derivative liabilities</t>
  </si>
  <si>
    <t>Lease liabilities, net</t>
  </si>
  <si>
    <t>Deferred tax liabilities</t>
  </si>
  <si>
    <t>Opening balance as at 1 January 2020</t>
  </si>
  <si>
    <t>2020</t>
  </si>
  <si>
    <t>Income tax on items that will not be reclassified</t>
  </si>
  <si>
    <t>Changes in fair value of equity investments at</t>
  </si>
  <si>
    <t xml:space="preserve">   fair value through other comprehensive income</t>
  </si>
  <si>
    <t>to profit or loss</t>
  </si>
  <si>
    <t>Currency translation differences</t>
  </si>
  <si>
    <t>Income tax on items that will be reclassified</t>
  </si>
  <si>
    <t>Owners of the parent</t>
  </si>
  <si>
    <t>- Gain on remeasurement of financial instruments</t>
  </si>
  <si>
    <t xml:space="preserve">Payments for short-term loans to related parties </t>
  </si>
  <si>
    <t>Proceeds from acquisitions of indirect subsidiaries</t>
  </si>
  <si>
    <t>Payments for acquisitions of indirect subsidiaries</t>
  </si>
  <si>
    <t>Payments for purchases of property, plant and equipment</t>
  </si>
  <si>
    <t>Payments for leases liabilities</t>
  </si>
  <si>
    <t>Supplementary information:</t>
  </si>
  <si>
    <t>Discount</t>
  </si>
  <si>
    <t>Change in fair value</t>
  </si>
  <si>
    <t>of investments in</t>
  </si>
  <si>
    <t>equity instruments</t>
  </si>
  <si>
    <t>Acquisitions of indirect subsidiaries</t>
  </si>
  <si>
    <t>Total comprehensive income (expense)</t>
  </si>
  <si>
    <t>Separate financial information</t>
  </si>
  <si>
    <t>of an investment in</t>
  </si>
  <si>
    <t>an equity instrument</t>
  </si>
  <si>
    <t>Payments for long-term loans to related parties</t>
  </si>
  <si>
    <t>Other accounts receivable, net</t>
  </si>
  <si>
    <t>Short-term loans from financial institutions, net</t>
  </si>
  <si>
    <t>Short-term loans from other parties</t>
  </si>
  <si>
    <t>and a joint venture, net</t>
  </si>
  <si>
    <t>- Losses on write-off of equipment</t>
  </si>
  <si>
    <t>Proceeds from disposals of machine and equipment</t>
  </si>
  <si>
    <t>Proceeds from advance receipts for land rental from related parties</t>
  </si>
  <si>
    <t>Net cash receipts from (payments in) operating activities</t>
  </si>
  <si>
    <t>Cash flows before changes in operating assets and liabilities</t>
  </si>
  <si>
    <t>Gain on measurement of financial instruments</t>
  </si>
  <si>
    <t>Share of other comprehensive income (expense)</t>
  </si>
  <si>
    <t xml:space="preserve">   from associates and a joint venture accounted</t>
  </si>
  <si>
    <t>Share of losses from investments in associates</t>
  </si>
  <si>
    <t>Proceeds from short-term loans from financial institutions</t>
  </si>
  <si>
    <t>to net cash provided by operations:</t>
  </si>
  <si>
    <t>Investment properties, net</t>
  </si>
  <si>
    <t xml:space="preserve">   and a joint venture</t>
  </si>
  <si>
    <t>- Share of losses from investment in associates</t>
  </si>
  <si>
    <t>31 March</t>
  </si>
  <si>
    <t>Closing balance as at 31 March 2020</t>
  </si>
  <si>
    <t>As at 31 March 2021</t>
  </si>
  <si>
    <t>Opening balance as at 1 January 2021</t>
  </si>
  <si>
    <t>Closing balance as at 31 March 2021</t>
  </si>
  <si>
    <t>2021</t>
  </si>
  <si>
    <t>For the three-month period ended 31 March 2021</t>
  </si>
  <si>
    <t>- Allowance for impairment of trade accounts receivable</t>
  </si>
  <si>
    <t>-</t>
  </si>
  <si>
    <t>- Losses on write-off of intangible asset</t>
  </si>
  <si>
    <t>- Gains on disposals of machine and equipment</t>
  </si>
  <si>
    <t>Advance payment for purchase of investments</t>
  </si>
  <si>
    <t>in a subsidiary and a joint venture</t>
  </si>
  <si>
    <t>Advance received for capital increase of a subsidiary</t>
  </si>
  <si>
    <t>Currency exchange gains, net</t>
  </si>
  <si>
    <t>Net cash receipts from (payments in) investing activities</t>
  </si>
  <si>
    <t>Net increase in cash and cash equivalents</t>
  </si>
  <si>
    <t xml:space="preserve">Proceeds from paid-up common shares and advance payment </t>
  </si>
  <si>
    <t xml:space="preserve">Advance payment for purchase of investment in </t>
  </si>
  <si>
    <t>a subsidiary and a joint venture</t>
  </si>
  <si>
    <t>- Changes in right-of-use assets and lease liabilities</t>
  </si>
  <si>
    <t xml:space="preserve">   for using the equity method, net</t>
  </si>
  <si>
    <t>The accompanying condensed notes to the interim financial information on pages 12 to 39 are an integral part of this interim financial information.</t>
  </si>
  <si>
    <t>for capital increase of a subsidiary from non-controlling interest</t>
  </si>
  <si>
    <t>- (Reversal) allowance for decrease in value of inventories</t>
  </si>
  <si>
    <t>Proceeds from short-term loans from an other party and related parties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</si>
</sst>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#,##0;\(#,##0\)"/>
    <numFmt numFmtId="167" formatCode="#,##0;\(#,##0\);\-"/>
    <numFmt numFmtId="168" formatCode="#,##0.0;\(#,##0.0\)"/>
    <numFmt numFmtId="169" formatCode="#,##0.00;\(#,##0.00\);\-"/>
    <numFmt numFmtId="170" formatCode="[$$]#,##0.00_);\([$$]#,##0.00\)"/>
    <numFmt numFmtId="171" formatCode="_(* #,##0_);_(* \(#,##0\);_(* &quot;-&quot;??_);_(@_)"/>
    <numFmt numFmtId="172" formatCode="0.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ordia New"/>
      <family val="2"/>
    </font>
    <font>
      <sz val="10"/>
      <name val="Arial"/>
      <family val="2"/>
    </font>
    <font>
      <sz val="14"/>
      <name val="Cordia New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4"/>
      <color indexed="8"/>
      <name val="Browallia New"/>
      <family val="2"/>
    </font>
    <font>
      <b/>
      <sz val="10"/>
      <color indexed="8"/>
      <name val="Arial"/>
      <family val="2"/>
    </font>
    <font>
      <sz val="8"/>
      <color indexed="9"/>
      <name val="Arial"/>
      <family val="2"/>
    </font>
    <font>
      <sz val="10"/>
      <color indexed="10"/>
      <name val="Arial"/>
      <family val="2"/>
    </font>
    <font>
      <sz val="9"/>
      <color indexed="12"/>
      <name val="Arial"/>
      <family val="2"/>
    </font>
    <font>
      <sz val="14"/>
      <name val="Browallia New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4"/>
      <color rgb="FF000000"/>
      <name val="Browallia New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sz val="8"/>
      <color theme="0"/>
      <name val="Arial"/>
      <family val="2"/>
    </font>
    <font>
      <b/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AFAFA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/>
      <bottom style="double"/>
    </border>
    <border>
      <left/>
      <right/>
      <top style="thin"/>
      <bottom style="thin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2" fillId="0" borderId="0">
      <alignment/>
      <protection/>
    </xf>
    <xf numFmtId="170" fontId="48" fillId="0" borderId="0" applyAlignment="0">
      <protection/>
    </xf>
    <xf numFmtId="0" fontId="2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4" fillId="0" borderId="0">
      <alignment/>
      <protection/>
    </xf>
  </cellStyleXfs>
  <cellXfs count="317">
    <xf numFmtId="0" fontId="0" fillId="0" borderId="0" xfId="0" applyFont="1" applyAlignment="1">
      <alignment/>
    </xf>
    <xf numFmtId="165" fontId="6" fillId="0" borderId="0" xfId="44" applyFont="1" applyFill="1" applyAlignment="1">
      <alignment horizontal="right" vertical="center"/>
    </xf>
    <xf numFmtId="0" fontId="6" fillId="0" borderId="0" xfId="44" applyNumberFormat="1" applyFont="1" applyFill="1" applyAlignment="1">
      <alignment horizontal="right" vertical="center"/>
    </xf>
    <xf numFmtId="0" fontId="6" fillId="0" borderId="0" xfId="44" applyNumberFormat="1" applyFont="1" applyFill="1" applyBorder="1" applyAlignment="1">
      <alignment horizontal="right" vertical="center"/>
    </xf>
    <xf numFmtId="167" fontId="6" fillId="0" borderId="0" xfId="44" applyNumberFormat="1" applyFont="1" applyFill="1" applyBorder="1" applyAlignment="1">
      <alignment horizontal="right" vertical="center" wrapText="1"/>
    </xf>
    <xf numFmtId="165" fontId="6" fillId="0" borderId="0" xfId="44" applyFont="1" applyFill="1" applyBorder="1" applyAlignment="1">
      <alignment horizontal="right" vertical="center" wrapText="1"/>
    </xf>
    <xf numFmtId="167" fontId="5" fillId="0" borderId="0" xfId="42" applyNumberFormat="1" applyFont="1" applyFill="1" applyAlignment="1">
      <alignment vertical="center"/>
    </xf>
    <xf numFmtId="167" fontId="5" fillId="0" borderId="0" xfId="42" applyNumberFormat="1" applyFont="1" applyFill="1" applyBorder="1" applyAlignment="1">
      <alignment horizontal="right" vertical="center"/>
    </xf>
    <xf numFmtId="167" fontId="5" fillId="0" borderId="0" xfId="42" applyNumberFormat="1" applyFont="1" applyFill="1" applyAlignment="1">
      <alignment horizontal="right" vertical="center"/>
    </xf>
    <xf numFmtId="166" fontId="53" fillId="0" borderId="0" xfId="0" applyNumberFormat="1" applyFont="1" applyFill="1" applyBorder="1" applyAlignment="1">
      <alignment vertical="center"/>
    </xf>
    <xf numFmtId="166" fontId="3" fillId="0" borderId="0" xfId="0" applyNumberFormat="1" applyFont="1" applyFill="1" applyBorder="1" applyAlignment="1">
      <alignment horizontal="center" vertical="center"/>
    </xf>
    <xf numFmtId="167" fontId="3" fillId="0" borderId="0" xfId="0" applyNumberFormat="1" applyFont="1" applyFill="1" applyBorder="1" applyAlignment="1">
      <alignment horizontal="right" vertical="center"/>
    </xf>
    <xf numFmtId="167" fontId="3" fillId="0" borderId="0" xfId="63" applyNumberFormat="1" applyFont="1" applyFill="1" applyBorder="1" applyAlignment="1">
      <alignment horizontal="right" vertical="center"/>
      <protection/>
    </xf>
    <xf numFmtId="166" fontId="3" fillId="0" borderId="0" xfId="63" applyNumberFormat="1" applyFont="1" applyFill="1" applyBorder="1" applyAlignment="1">
      <alignment vertical="center"/>
      <protection/>
    </xf>
    <xf numFmtId="167" fontId="3" fillId="0" borderId="10" xfId="63" applyNumberFormat="1" applyFont="1" applyFill="1" applyBorder="1" applyAlignment="1">
      <alignment horizontal="right" vertical="center"/>
      <protection/>
    </xf>
    <xf numFmtId="164" fontId="3" fillId="0" borderId="0" xfId="63" applyNumberFormat="1" applyFont="1" applyFill="1" applyBorder="1" applyAlignment="1">
      <alignment horizontal="center" vertical="center"/>
      <protection/>
    </xf>
    <xf numFmtId="164" fontId="3" fillId="0" borderId="0" xfId="63" applyNumberFormat="1" applyFont="1" applyFill="1" applyBorder="1" applyAlignment="1">
      <alignment horizontal="left" vertical="center"/>
      <protection/>
    </xf>
    <xf numFmtId="166" fontId="54" fillId="0" borderId="0" xfId="61" applyNumberFormat="1" applyFont="1" applyFill="1" applyBorder="1" applyAlignment="1">
      <alignment horizontal="left" vertical="center"/>
      <protection/>
    </xf>
    <xf numFmtId="167" fontId="53" fillId="0" borderId="0" xfId="61" applyNumberFormat="1" applyFont="1" applyFill="1" applyBorder="1" applyAlignment="1">
      <alignment horizontal="right" vertical="center"/>
      <protection/>
    </xf>
    <xf numFmtId="166" fontId="7" fillId="0" borderId="0" xfId="0" applyNumberFormat="1" applyFont="1" applyFill="1" applyBorder="1" applyAlignment="1">
      <alignment horizontal="left" vertical="center"/>
    </xf>
    <xf numFmtId="166" fontId="7" fillId="0" borderId="0" xfId="0" applyNumberFormat="1" applyFont="1" applyFill="1" applyBorder="1" applyAlignment="1">
      <alignment horizontal="center" vertical="center"/>
    </xf>
    <xf numFmtId="166" fontId="3" fillId="0" borderId="0" xfId="0" applyNumberFormat="1" applyFont="1" applyFill="1" applyBorder="1" applyAlignment="1">
      <alignment horizontal="left" vertical="center"/>
    </xf>
    <xf numFmtId="164" fontId="3" fillId="0" borderId="0" xfId="0" applyNumberFormat="1" applyFont="1" applyFill="1" applyBorder="1" applyAlignment="1">
      <alignment horizontal="left" vertical="center"/>
    </xf>
    <xf numFmtId="164" fontId="3" fillId="0" borderId="0" xfId="0" applyNumberFormat="1" applyFont="1" applyFill="1" applyBorder="1" applyAlignment="1">
      <alignment horizontal="center" vertical="center"/>
    </xf>
    <xf numFmtId="166" fontId="3" fillId="0" borderId="0" xfId="0" applyNumberFormat="1" applyFont="1" applyFill="1" applyBorder="1" applyAlignment="1">
      <alignment vertical="center"/>
    </xf>
    <xf numFmtId="167" fontId="7" fillId="0" borderId="0" xfId="0" applyNumberFormat="1" applyFont="1" applyFill="1" applyBorder="1" applyAlignment="1">
      <alignment horizontal="right" vertical="center"/>
    </xf>
    <xf numFmtId="166" fontId="7" fillId="0" borderId="10" xfId="0" applyNumberFormat="1" applyFont="1" applyFill="1" applyBorder="1" applyAlignment="1">
      <alignment horizontal="left" vertical="center"/>
    </xf>
    <xf numFmtId="166" fontId="7" fillId="0" borderId="10" xfId="0" applyNumberFormat="1" applyFont="1" applyFill="1" applyBorder="1" applyAlignment="1">
      <alignment horizontal="center" vertical="center"/>
    </xf>
    <xf numFmtId="166" fontId="3" fillId="0" borderId="10" xfId="0" applyNumberFormat="1" applyFont="1" applyFill="1" applyBorder="1" applyAlignment="1">
      <alignment horizontal="left" vertical="center"/>
    </xf>
    <xf numFmtId="167" fontId="3" fillId="0" borderId="10" xfId="0" applyNumberFormat="1" applyFont="1" applyFill="1" applyBorder="1" applyAlignment="1">
      <alignment horizontal="right" vertical="center"/>
    </xf>
    <xf numFmtId="164" fontId="3" fillId="0" borderId="10" xfId="0" applyNumberFormat="1" applyFont="1" applyFill="1" applyBorder="1" applyAlignment="1">
      <alignment horizontal="left" vertical="center"/>
    </xf>
    <xf numFmtId="164" fontId="3" fillId="0" borderId="10" xfId="0" applyNumberFormat="1" applyFont="1" applyFill="1" applyBorder="1" applyAlignment="1">
      <alignment horizontal="center" vertical="center"/>
    </xf>
    <xf numFmtId="166" fontId="3" fillId="0" borderId="0" xfId="0" applyNumberFormat="1" applyFont="1" applyFill="1" applyBorder="1" applyAlignment="1" quotePrefix="1">
      <alignment horizontal="left" vertical="center"/>
    </xf>
    <xf numFmtId="167" fontId="54" fillId="0" borderId="0" xfId="61" applyNumberFormat="1" applyFont="1" applyFill="1" applyBorder="1" applyAlignment="1">
      <alignment horizontal="right" vertical="center"/>
      <protection/>
    </xf>
    <xf numFmtId="166" fontId="54" fillId="0" borderId="0" xfId="61" applyNumberFormat="1" applyFont="1" applyFill="1" applyBorder="1" applyAlignment="1">
      <alignment horizontal="center" vertical="center"/>
      <protection/>
    </xf>
    <xf numFmtId="166" fontId="55" fillId="0" borderId="0" xfId="0" applyNumberFormat="1" applyFont="1" applyFill="1" applyBorder="1" applyAlignment="1">
      <alignment horizontal="left" vertical="center"/>
    </xf>
    <xf numFmtId="164" fontId="55" fillId="0" borderId="0" xfId="0" applyNumberFormat="1" applyFont="1" applyFill="1" applyBorder="1" applyAlignment="1">
      <alignment horizontal="right" vertical="center"/>
    </xf>
    <xf numFmtId="166" fontId="7" fillId="0" borderId="0" xfId="63" applyNumberFormat="1" applyFont="1" applyFill="1" applyBorder="1" applyAlignment="1">
      <alignment horizontal="left" vertical="center"/>
      <protection/>
    </xf>
    <xf numFmtId="166" fontId="3" fillId="0" borderId="0" xfId="63" applyNumberFormat="1" applyFont="1" applyFill="1" applyBorder="1" applyAlignment="1">
      <alignment horizontal="center" vertical="center"/>
      <protection/>
    </xf>
    <xf numFmtId="166" fontId="3" fillId="0" borderId="0" xfId="63" applyNumberFormat="1" applyFont="1" applyFill="1" applyBorder="1" applyAlignment="1">
      <alignment horizontal="left" vertical="center"/>
      <protection/>
    </xf>
    <xf numFmtId="166" fontId="7" fillId="0" borderId="10" xfId="66" applyNumberFormat="1" applyFont="1" applyFill="1" applyBorder="1" applyAlignment="1">
      <alignment horizontal="left" vertical="center"/>
      <protection/>
    </xf>
    <xf numFmtId="166" fontId="7" fillId="0" borderId="10" xfId="63" applyNumberFormat="1" applyFont="1" applyFill="1" applyBorder="1" applyAlignment="1">
      <alignment horizontal="left" vertical="center"/>
      <protection/>
    </xf>
    <xf numFmtId="166" fontId="3" fillId="0" borderId="10" xfId="63" applyNumberFormat="1" applyFont="1" applyFill="1" applyBorder="1" applyAlignment="1">
      <alignment horizontal="center" vertical="center"/>
      <protection/>
    </xf>
    <xf numFmtId="166" fontId="3" fillId="0" borderId="10" xfId="63" applyNumberFormat="1" applyFont="1" applyFill="1" applyBorder="1" applyAlignment="1">
      <alignment horizontal="left" vertical="center"/>
      <protection/>
    </xf>
    <xf numFmtId="164" fontId="3" fillId="0" borderId="10" xfId="63" applyNumberFormat="1" applyFont="1" applyFill="1" applyBorder="1" applyAlignment="1">
      <alignment horizontal="left" vertical="center"/>
      <protection/>
    </xf>
    <xf numFmtId="164" fontId="3" fillId="0" borderId="10" xfId="63" applyNumberFormat="1" applyFont="1" applyFill="1" applyBorder="1" applyAlignment="1">
      <alignment horizontal="center" vertical="center"/>
      <protection/>
    </xf>
    <xf numFmtId="166" fontId="7" fillId="0" borderId="0" xfId="66" applyNumberFormat="1" applyFont="1" applyFill="1" applyBorder="1" applyAlignment="1">
      <alignment horizontal="left" vertical="center"/>
      <protection/>
    </xf>
    <xf numFmtId="167" fontId="5" fillId="33" borderId="0" xfId="42" applyNumberFormat="1" applyFont="1" applyFill="1" applyAlignment="1">
      <alignment vertical="center"/>
    </xf>
    <xf numFmtId="167" fontId="5" fillId="33" borderId="10" xfId="65" applyNumberFormat="1" applyFont="1" applyFill="1" applyBorder="1" applyAlignment="1">
      <alignment horizontal="right" vertical="center"/>
      <protection/>
    </xf>
    <xf numFmtId="167" fontId="5" fillId="33" borderId="11" xfId="65" applyNumberFormat="1" applyFont="1" applyFill="1" applyBorder="1" applyAlignment="1">
      <alignment horizontal="right" vertical="center"/>
      <protection/>
    </xf>
    <xf numFmtId="167" fontId="5" fillId="33" borderId="10" xfId="65" applyNumberFormat="1" applyFont="1" applyFill="1" applyBorder="1" applyAlignment="1">
      <alignment vertical="center"/>
      <protection/>
    </xf>
    <xf numFmtId="167" fontId="5" fillId="33" borderId="0" xfId="65" applyNumberFormat="1" applyFont="1" applyFill="1" applyAlignment="1">
      <alignment vertical="center"/>
      <protection/>
    </xf>
    <xf numFmtId="167" fontId="5" fillId="33" borderId="10" xfId="42" applyNumberFormat="1" applyFont="1" applyFill="1" applyBorder="1" applyAlignment="1">
      <alignment horizontal="right" vertical="center"/>
    </xf>
    <xf numFmtId="167" fontId="5" fillId="33" borderId="0" xfId="42" applyNumberFormat="1" applyFont="1" applyFill="1" applyBorder="1" applyAlignment="1">
      <alignment horizontal="right" vertical="center"/>
    </xf>
    <xf numFmtId="167" fontId="5" fillId="33" borderId="10" xfId="42" applyNumberFormat="1" applyFont="1" applyFill="1" applyBorder="1" applyAlignment="1">
      <alignment vertical="center"/>
    </xf>
    <xf numFmtId="167" fontId="5" fillId="33" borderId="0" xfId="65" applyNumberFormat="1" applyFont="1" applyFill="1" applyAlignment="1">
      <alignment horizontal="right" vertical="center"/>
      <protection/>
    </xf>
    <xf numFmtId="166" fontId="10" fillId="0" borderId="0" xfId="63" applyNumberFormat="1" applyFont="1" applyFill="1" applyBorder="1" applyAlignment="1">
      <alignment horizontal="left" vertical="center"/>
      <protection/>
    </xf>
    <xf numFmtId="166" fontId="10" fillId="0" borderId="0" xfId="63" applyNumberFormat="1" applyFont="1" applyFill="1" applyBorder="1" applyAlignment="1">
      <alignment horizontal="center" vertical="center"/>
      <protection/>
    </xf>
    <xf numFmtId="167" fontId="10" fillId="0" borderId="0" xfId="63" applyNumberFormat="1" applyFont="1" applyFill="1" applyBorder="1" applyAlignment="1">
      <alignment horizontal="right" vertical="center"/>
      <protection/>
    </xf>
    <xf numFmtId="164" fontId="10" fillId="0" borderId="0" xfId="63" applyNumberFormat="1" applyFont="1" applyFill="1" applyBorder="1" applyAlignment="1">
      <alignment horizontal="left" vertical="center"/>
      <protection/>
    </xf>
    <xf numFmtId="166" fontId="10" fillId="0" borderId="0" xfId="0" applyNumberFormat="1" applyFont="1" applyFill="1" applyBorder="1" applyAlignment="1">
      <alignment horizontal="center" vertical="center"/>
    </xf>
    <xf numFmtId="167" fontId="10" fillId="0" borderId="0" xfId="0" applyNumberFormat="1" applyFont="1" applyFill="1" applyBorder="1" applyAlignment="1">
      <alignment horizontal="right" vertical="center"/>
    </xf>
    <xf numFmtId="166" fontId="10" fillId="0" borderId="0" xfId="0" applyNumberFormat="1" applyFont="1" applyFill="1" applyBorder="1" applyAlignment="1">
      <alignment horizontal="left" vertical="center"/>
    </xf>
    <xf numFmtId="166" fontId="10" fillId="0" borderId="0" xfId="63" applyNumberFormat="1" applyFont="1" applyFill="1" applyBorder="1" applyAlignment="1">
      <alignment vertical="center"/>
      <protection/>
    </xf>
    <xf numFmtId="166" fontId="10" fillId="0" borderId="0" xfId="0" applyNumberFormat="1" applyFont="1" applyFill="1" applyBorder="1" applyAlignment="1">
      <alignment vertical="center"/>
    </xf>
    <xf numFmtId="166" fontId="11" fillId="0" borderId="0" xfId="0" applyNumberFormat="1" applyFont="1" applyFill="1" applyBorder="1" applyAlignment="1">
      <alignment horizontal="left" vertical="center"/>
    </xf>
    <xf numFmtId="167" fontId="10" fillId="0" borderId="10" xfId="0" applyNumberFormat="1" applyFont="1" applyFill="1" applyBorder="1" applyAlignment="1">
      <alignment horizontal="right" vertical="center"/>
    </xf>
    <xf numFmtId="166" fontId="11" fillId="0" borderId="0" xfId="0" applyNumberFormat="1" applyFont="1" applyFill="1" applyBorder="1" applyAlignment="1">
      <alignment horizontal="center" vertical="center"/>
    </xf>
    <xf numFmtId="167" fontId="11" fillId="0" borderId="0" xfId="62" applyNumberFormat="1" applyFont="1" applyFill="1" applyBorder="1" applyAlignment="1">
      <alignment horizontal="right" vertical="center"/>
      <protection/>
    </xf>
    <xf numFmtId="164" fontId="10" fillId="0" borderId="0" xfId="63" applyNumberFormat="1" applyFont="1" applyFill="1" applyBorder="1" applyAlignment="1">
      <alignment horizontal="center" vertical="center"/>
      <protection/>
    </xf>
    <xf numFmtId="166" fontId="10" fillId="0" borderId="0" xfId="61" applyNumberFormat="1" applyFont="1" applyFill="1" applyBorder="1" applyAlignment="1">
      <alignment horizontal="left" vertical="center"/>
      <protection/>
    </xf>
    <xf numFmtId="166" fontId="11" fillId="0" borderId="0" xfId="61" applyNumberFormat="1" applyFont="1" applyFill="1" applyBorder="1" applyAlignment="1">
      <alignment horizontal="left" vertical="center"/>
      <protection/>
    </xf>
    <xf numFmtId="166" fontId="10" fillId="0" borderId="0" xfId="61" applyNumberFormat="1" applyFont="1" applyFill="1" applyBorder="1" applyAlignment="1">
      <alignment horizontal="center" vertical="center"/>
      <protection/>
    </xf>
    <xf numFmtId="167" fontId="10" fillId="0" borderId="0" xfId="61" applyNumberFormat="1" applyFont="1" applyFill="1" applyBorder="1" applyAlignment="1">
      <alignment horizontal="right" vertical="center"/>
      <protection/>
    </xf>
    <xf numFmtId="167" fontId="11" fillId="33" borderId="0" xfId="62" applyNumberFormat="1" applyFont="1" applyFill="1" applyBorder="1" applyAlignment="1">
      <alignment horizontal="right" vertical="center"/>
      <protection/>
    </xf>
    <xf numFmtId="0" fontId="6" fillId="0" borderId="0" xfId="44" applyNumberFormat="1" applyFont="1" applyFill="1" applyAlignment="1">
      <alignment horizontal="right"/>
    </xf>
    <xf numFmtId="167" fontId="10" fillId="33" borderId="0" xfId="61" applyNumberFormat="1" applyFont="1" applyFill="1" applyBorder="1" applyAlignment="1">
      <alignment horizontal="right" vertical="center"/>
      <protection/>
    </xf>
    <xf numFmtId="167" fontId="10" fillId="33" borderId="0" xfId="0" applyNumberFormat="1" applyFont="1" applyFill="1" applyBorder="1" applyAlignment="1">
      <alignment horizontal="right" vertical="center"/>
    </xf>
    <xf numFmtId="167" fontId="10" fillId="0" borderId="0" xfId="0" applyNumberFormat="1" applyFont="1" applyFill="1" applyAlignment="1">
      <alignment horizontal="right" vertical="center"/>
    </xf>
    <xf numFmtId="164" fontId="10" fillId="0" borderId="0" xfId="0" applyNumberFormat="1" applyFont="1" applyFill="1" applyAlignment="1">
      <alignment horizontal="right" vertical="center"/>
    </xf>
    <xf numFmtId="164" fontId="10" fillId="0" borderId="0" xfId="0" applyNumberFormat="1" applyFont="1" applyFill="1" applyBorder="1" applyAlignment="1">
      <alignment horizontal="right" vertical="center"/>
    </xf>
    <xf numFmtId="166" fontId="10" fillId="0" borderId="0" xfId="0" applyNumberFormat="1" applyFont="1" applyFill="1" applyBorder="1" applyAlignment="1" quotePrefix="1">
      <alignment horizontal="left" vertical="center"/>
    </xf>
    <xf numFmtId="168" fontId="10" fillId="0" borderId="0" xfId="0" applyNumberFormat="1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left" vertical="center"/>
    </xf>
    <xf numFmtId="164" fontId="10" fillId="0" borderId="0" xfId="0" applyNumberFormat="1" applyFont="1" applyFill="1" applyBorder="1" applyAlignment="1">
      <alignment horizontal="center" vertical="center"/>
    </xf>
    <xf numFmtId="167" fontId="11" fillId="0" borderId="0" xfId="61" applyNumberFormat="1" applyFont="1" applyFill="1" applyBorder="1" applyAlignment="1">
      <alignment horizontal="right" vertical="center"/>
      <protection/>
    </xf>
    <xf numFmtId="166" fontId="11" fillId="0" borderId="0" xfId="61" applyNumberFormat="1" applyFont="1" applyFill="1" applyBorder="1" applyAlignment="1">
      <alignment horizontal="center" vertical="center"/>
      <protection/>
    </xf>
    <xf numFmtId="167" fontId="10" fillId="0" borderId="10" xfId="61" applyNumberFormat="1" applyFont="1" applyFill="1" applyBorder="1" applyAlignment="1">
      <alignment horizontal="right" vertical="center"/>
      <protection/>
    </xf>
    <xf numFmtId="167" fontId="10" fillId="0" borderId="0" xfId="61" applyNumberFormat="1" applyFont="1" applyFill="1" applyBorder="1" applyAlignment="1">
      <alignment horizontal="right" vertical="center" wrapText="1"/>
      <protection/>
    </xf>
    <xf numFmtId="167" fontId="56" fillId="0" borderId="0" xfId="61" applyNumberFormat="1" applyFont="1" applyFill="1" applyBorder="1" applyAlignment="1">
      <alignment horizontal="right" vertical="center"/>
      <protection/>
    </xf>
    <xf numFmtId="167" fontId="10" fillId="0" borderId="11" xfId="61" applyNumberFormat="1" applyFont="1" applyFill="1" applyBorder="1" applyAlignment="1">
      <alignment horizontal="right" vertical="center"/>
      <protection/>
    </xf>
    <xf numFmtId="0" fontId="10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167" fontId="10" fillId="33" borderId="0" xfId="0" applyNumberFormat="1" applyFont="1" applyFill="1" applyAlignment="1">
      <alignment horizontal="right" vertical="center"/>
    </xf>
    <xf numFmtId="167" fontId="10" fillId="33" borderId="10" xfId="0" applyNumberFormat="1" applyFont="1" applyFill="1" applyBorder="1" applyAlignment="1">
      <alignment horizontal="right" vertical="center"/>
    </xf>
    <xf numFmtId="166" fontId="10" fillId="33" borderId="0" xfId="0" applyNumberFormat="1" applyFont="1" applyFill="1" applyBorder="1" applyAlignment="1">
      <alignment vertical="center"/>
    </xf>
    <xf numFmtId="167" fontId="11" fillId="33" borderId="0" xfId="61" applyNumberFormat="1" applyFont="1" applyFill="1" applyBorder="1" applyAlignment="1">
      <alignment horizontal="right" vertical="center"/>
      <protection/>
    </xf>
    <xf numFmtId="167" fontId="10" fillId="33" borderId="10" xfId="61" applyNumberFormat="1" applyFont="1" applyFill="1" applyBorder="1" applyAlignment="1">
      <alignment horizontal="right" vertical="center"/>
      <protection/>
    </xf>
    <xf numFmtId="167" fontId="10" fillId="33" borderId="0" xfId="61" applyNumberFormat="1" applyFont="1" applyFill="1" applyBorder="1" applyAlignment="1">
      <alignment horizontal="right" vertical="center" wrapText="1"/>
      <protection/>
    </xf>
    <xf numFmtId="167" fontId="56" fillId="33" borderId="0" xfId="61" applyNumberFormat="1" applyFont="1" applyFill="1" applyBorder="1" applyAlignment="1">
      <alignment horizontal="right" vertical="center"/>
      <protection/>
    </xf>
    <xf numFmtId="167" fontId="10" fillId="33" borderId="11" xfId="61" applyNumberFormat="1" applyFont="1" applyFill="1" applyBorder="1" applyAlignment="1">
      <alignment horizontal="right" vertical="center"/>
      <protection/>
    </xf>
    <xf numFmtId="2" fontId="10" fillId="0" borderId="0" xfId="0" applyNumberFormat="1" applyFont="1" applyFill="1" applyBorder="1" applyAlignment="1" quotePrefix="1">
      <alignment horizontal="left" vertical="center"/>
    </xf>
    <xf numFmtId="167" fontId="10" fillId="33" borderId="11" xfId="0" applyNumberFormat="1" applyFont="1" applyFill="1" applyBorder="1" applyAlignment="1">
      <alignment horizontal="right" vertical="center"/>
    </xf>
    <xf numFmtId="167" fontId="10" fillId="33" borderId="0" xfId="60" applyNumberFormat="1" applyFont="1" applyFill="1" applyAlignment="1">
      <alignment horizontal="right" vertical="center"/>
      <protection/>
    </xf>
    <xf numFmtId="167" fontId="10" fillId="33" borderId="10" xfId="60" applyNumberFormat="1" applyFont="1" applyFill="1" applyBorder="1" applyAlignment="1">
      <alignment horizontal="right" vertical="center"/>
      <protection/>
    </xf>
    <xf numFmtId="167" fontId="10" fillId="33" borderId="0" xfId="62" applyNumberFormat="1" applyFont="1" applyFill="1" applyBorder="1" applyAlignment="1">
      <alignment horizontal="right" vertical="center"/>
      <protection/>
    </xf>
    <xf numFmtId="166" fontId="7" fillId="0" borderId="0" xfId="0" applyNumberFormat="1" applyFont="1" applyAlignment="1">
      <alignment horizontal="left" vertical="center"/>
    </xf>
    <xf numFmtId="166" fontId="3" fillId="0" borderId="0" xfId="0" applyNumberFormat="1" applyFont="1" applyAlignment="1">
      <alignment horizontal="center" vertical="center"/>
    </xf>
    <xf numFmtId="166" fontId="3" fillId="0" borderId="0" xfId="0" applyNumberFormat="1" applyFont="1" applyAlignment="1">
      <alignment horizontal="left" vertical="center"/>
    </xf>
    <xf numFmtId="167" fontId="3" fillId="0" borderId="0" xfId="0" applyNumberFormat="1" applyFont="1" applyAlignment="1">
      <alignment horizontal="right" vertical="center"/>
    </xf>
    <xf numFmtId="166" fontId="3" fillId="0" borderId="0" xfId="0" applyNumberFormat="1" applyFont="1" applyAlignment="1">
      <alignment vertical="center"/>
    </xf>
    <xf numFmtId="166" fontId="7" fillId="0" borderId="10" xfId="0" applyNumberFormat="1" applyFont="1" applyBorder="1" applyAlignment="1">
      <alignment horizontal="left" vertical="center"/>
    </xf>
    <xf numFmtId="166" fontId="3" fillId="0" borderId="10" xfId="0" applyNumberFormat="1" applyFont="1" applyBorder="1" applyAlignment="1">
      <alignment horizontal="center" vertical="center"/>
    </xf>
    <xf numFmtId="166" fontId="3" fillId="0" borderId="10" xfId="0" applyNumberFormat="1" applyFont="1" applyBorder="1" applyAlignment="1">
      <alignment horizontal="left" vertical="center"/>
    </xf>
    <xf numFmtId="167" fontId="3" fillId="0" borderId="10" xfId="0" applyNumberFormat="1" applyFont="1" applyBorder="1" applyAlignment="1">
      <alignment horizontal="right" vertical="center"/>
    </xf>
    <xf numFmtId="166" fontId="11" fillId="0" borderId="0" xfId="0" applyNumberFormat="1" applyFont="1" applyAlignment="1">
      <alignment horizontal="left" vertical="center"/>
    </xf>
    <xf numFmtId="166" fontId="10" fillId="0" borderId="0" xfId="0" applyNumberFormat="1" applyFont="1" applyAlignment="1">
      <alignment horizontal="center" vertical="center"/>
    </xf>
    <xf numFmtId="166" fontId="10" fillId="0" borderId="0" xfId="0" applyNumberFormat="1" applyFont="1" applyAlignment="1">
      <alignment horizontal="left" vertical="center"/>
    </xf>
    <xf numFmtId="167" fontId="10" fillId="0" borderId="0" xfId="0" applyNumberFormat="1" applyFont="1" applyAlignment="1">
      <alignment horizontal="right" vertical="center"/>
    </xf>
    <xf numFmtId="166" fontId="10" fillId="0" borderId="0" xfId="0" applyNumberFormat="1" applyFont="1" applyAlignment="1">
      <alignment vertical="center"/>
    </xf>
    <xf numFmtId="167" fontId="11" fillId="0" borderId="0" xfId="0" applyNumberFormat="1" applyFont="1" applyAlignment="1">
      <alignment horizontal="right" vertical="center"/>
    </xf>
    <xf numFmtId="166" fontId="11" fillId="0" borderId="0" xfId="0" applyNumberFormat="1" applyFont="1" applyAlignment="1">
      <alignment vertical="center"/>
    </xf>
    <xf numFmtId="167" fontId="10" fillId="0" borderId="10" xfId="0" applyNumberFormat="1" applyFont="1" applyBorder="1" applyAlignment="1">
      <alignment horizontal="right" vertical="center"/>
    </xf>
    <xf numFmtId="166" fontId="11" fillId="0" borderId="10" xfId="0" applyNumberFormat="1" applyFont="1" applyBorder="1" applyAlignment="1">
      <alignment horizontal="right" vertical="center"/>
    </xf>
    <xf numFmtId="167" fontId="11" fillId="0" borderId="10" xfId="0" applyNumberFormat="1" applyFont="1" applyBorder="1" applyAlignment="1">
      <alignment horizontal="right" vertical="center"/>
    </xf>
    <xf numFmtId="166" fontId="11" fillId="0" borderId="0" xfId="0" applyNumberFormat="1" applyFont="1" applyAlignment="1">
      <alignment horizontal="right" vertical="center"/>
    </xf>
    <xf numFmtId="49" fontId="11" fillId="0" borderId="0" xfId="0" applyNumberFormat="1" applyFont="1" applyAlignment="1" quotePrefix="1">
      <alignment horizontal="right" vertical="center"/>
    </xf>
    <xf numFmtId="166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horizontal="left" vertical="center"/>
    </xf>
    <xf numFmtId="166" fontId="11" fillId="0" borderId="10" xfId="0" applyNumberFormat="1" applyFont="1" applyBorder="1" applyAlignment="1">
      <alignment horizontal="center" vertical="center"/>
    </xf>
    <xf numFmtId="167" fontId="11" fillId="0" borderId="10" xfId="62" applyNumberFormat="1" applyFont="1" applyBorder="1" applyAlignment="1">
      <alignment horizontal="right" vertical="center"/>
      <protection/>
    </xf>
    <xf numFmtId="167" fontId="11" fillId="33" borderId="0" xfId="62" applyNumberFormat="1" applyFont="1" applyFill="1" applyAlignment="1">
      <alignment horizontal="right" vertical="center"/>
      <protection/>
    </xf>
    <xf numFmtId="167" fontId="11" fillId="0" borderId="0" xfId="62" applyNumberFormat="1" applyFont="1" applyAlignment="1">
      <alignment horizontal="right" vertical="center"/>
      <protection/>
    </xf>
    <xf numFmtId="0" fontId="11" fillId="0" borderId="0" xfId="0" applyFont="1" applyAlignment="1">
      <alignment vertical="center"/>
    </xf>
    <xf numFmtId="164" fontId="10" fillId="0" borderId="0" xfId="0" applyNumberFormat="1" applyFont="1" applyAlignment="1">
      <alignment horizontal="left" vertical="center"/>
    </xf>
    <xf numFmtId="164" fontId="10" fillId="0" borderId="0" xfId="0" applyNumberFormat="1" applyFont="1" applyAlignment="1">
      <alignment horizontal="center" vertical="center"/>
    </xf>
    <xf numFmtId="164" fontId="10" fillId="0" borderId="0" xfId="0" applyNumberFormat="1" applyFont="1" applyAlignment="1">
      <alignment horizontal="right" vertical="center"/>
    </xf>
    <xf numFmtId="0" fontId="11" fillId="0" borderId="0" xfId="64" applyFont="1" applyAlignment="1">
      <alignment vertical="center"/>
      <protection/>
    </xf>
    <xf numFmtId="166" fontId="10" fillId="33" borderId="0" xfId="0" applyNumberFormat="1" applyFont="1" applyFill="1" applyAlignment="1">
      <alignment vertical="center"/>
    </xf>
    <xf numFmtId="166" fontId="10" fillId="33" borderId="0" xfId="0" applyNumberFormat="1" applyFont="1" applyFill="1" applyAlignment="1">
      <alignment horizontal="right" vertical="center"/>
    </xf>
    <xf numFmtId="166" fontId="10" fillId="0" borderId="0" xfId="0" applyNumberFormat="1" applyFont="1" applyAlignment="1">
      <alignment horizontal="right" vertical="center"/>
    </xf>
    <xf numFmtId="168" fontId="10" fillId="0" borderId="0" xfId="0" applyNumberFormat="1" applyFont="1" applyAlignment="1">
      <alignment horizontal="center" vertical="center"/>
    </xf>
    <xf numFmtId="167" fontId="10" fillId="0" borderId="11" xfId="0" applyNumberFormat="1" applyFont="1" applyBorder="1" applyAlignment="1">
      <alignment horizontal="right" vertical="center"/>
    </xf>
    <xf numFmtId="164" fontId="3" fillId="0" borderId="0" xfId="0" applyNumberFormat="1" applyFont="1" applyAlignment="1">
      <alignment horizontal="left" vertical="center"/>
    </xf>
    <xf numFmtId="164" fontId="3" fillId="0" borderId="0" xfId="0" applyNumberFormat="1" applyFont="1" applyAlignment="1">
      <alignment horizontal="center" vertical="center"/>
    </xf>
    <xf numFmtId="164" fontId="3" fillId="0" borderId="10" xfId="0" applyNumberFormat="1" applyFont="1" applyBorder="1" applyAlignment="1">
      <alignment horizontal="left" vertical="center"/>
    </xf>
    <xf numFmtId="164" fontId="3" fillId="0" borderId="10" xfId="0" applyNumberFormat="1" applyFont="1" applyBorder="1" applyAlignment="1">
      <alignment horizontal="center" vertical="center"/>
    </xf>
    <xf numFmtId="167" fontId="11" fillId="33" borderId="0" xfId="0" applyNumberFormat="1" applyFont="1" applyFill="1" applyAlignment="1">
      <alignment horizontal="right" vertical="center"/>
    </xf>
    <xf numFmtId="164" fontId="11" fillId="0" borderId="0" xfId="0" applyNumberFormat="1" applyFont="1" applyAlignment="1">
      <alignment horizontal="left" vertical="center"/>
    </xf>
    <xf numFmtId="164" fontId="11" fillId="0" borderId="0" xfId="0" applyNumberFormat="1" applyFont="1" applyAlignment="1">
      <alignment horizontal="center" vertical="center"/>
    </xf>
    <xf numFmtId="167" fontId="10" fillId="0" borderId="0" xfId="60" applyNumberFormat="1" applyFont="1" applyAlignment="1">
      <alignment horizontal="right" vertical="center"/>
      <protection/>
    </xf>
    <xf numFmtId="168" fontId="10" fillId="0" borderId="0" xfId="0" applyNumberFormat="1" applyFont="1" applyAlignment="1" quotePrefix="1">
      <alignment horizontal="center" vertical="center"/>
    </xf>
    <xf numFmtId="167" fontId="10" fillId="0" borderId="10" xfId="60" applyNumberFormat="1" applyFont="1" applyBorder="1" applyAlignment="1">
      <alignment horizontal="right" vertical="center"/>
      <protection/>
    </xf>
    <xf numFmtId="166" fontId="10" fillId="0" borderId="0" xfId="0" applyNumberFormat="1" applyFont="1" applyAlignment="1" quotePrefix="1">
      <alignment horizontal="left" vertical="center"/>
    </xf>
    <xf numFmtId="166" fontId="10" fillId="0" borderId="0" xfId="0" applyNumberFormat="1" applyFont="1" applyAlignment="1" quotePrefix="1">
      <alignment horizontal="center" vertical="center"/>
    </xf>
    <xf numFmtId="166" fontId="10" fillId="0" borderId="10" xfId="0" applyNumberFormat="1" applyFont="1" applyBorder="1" applyAlignment="1">
      <alignment vertical="center"/>
    </xf>
    <xf numFmtId="167" fontId="7" fillId="0" borderId="0" xfId="58" applyNumberFormat="1" applyFont="1" applyFill="1" applyBorder="1" applyAlignment="1">
      <alignment horizontal="right" vertical="center"/>
      <protection/>
    </xf>
    <xf numFmtId="167" fontId="7" fillId="0" borderId="0" xfId="63" applyNumberFormat="1" applyFont="1" applyFill="1" applyBorder="1" applyAlignment="1">
      <alignment horizontal="right" vertical="center"/>
      <protection/>
    </xf>
    <xf numFmtId="167" fontId="10" fillId="0" borderId="0" xfId="0" applyNumberFormat="1" applyFont="1" applyFill="1" applyBorder="1" applyAlignment="1">
      <alignment vertical="center"/>
    </xf>
    <xf numFmtId="166" fontId="7" fillId="0" borderId="0" xfId="60" applyNumberFormat="1" applyFont="1" applyAlignment="1">
      <alignment horizontal="left" vertical="center"/>
      <protection/>
    </xf>
    <xf numFmtId="0" fontId="7" fillId="0" borderId="0" xfId="65" applyFont="1" applyAlignment="1">
      <alignment vertical="center"/>
      <protection/>
    </xf>
    <xf numFmtId="0" fontId="3" fillId="0" borderId="0" xfId="65" applyFont="1" applyAlignment="1">
      <alignment horizontal="center" vertical="center"/>
      <protection/>
    </xf>
    <xf numFmtId="0" fontId="3" fillId="0" borderId="0" xfId="65" applyFont="1" applyAlignment="1">
      <alignment horizontal="right" vertical="center"/>
      <protection/>
    </xf>
    <xf numFmtId="167" fontId="3" fillId="0" borderId="0" xfId="65" applyNumberFormat="1" applyFont="1" applyAlignment="1">
      <alignment horizontal="right" vertical="center"/>
      <protection/>
    </xf>
    <xf numFmtId="166" fontId="7" fillId="0" borderId="0" xfId="58" applyNumberFormat="1" applyFont="1" applyAlignment="1">
      <alignment horizontal="right" vertical="center"/>
      <protection/>
    </xf>
    <xf numFmtId="0" fontId="3" fillId="0" borderId="0" xfId="65" applyFont="1" applyAlignment="1">
      <alignment vertical="center"/>
      <protection/>
    </xf>
    <xf numFmtId="166" fontId="7" fillId="0" borderId="10" xfId="67" applyNumberFormat="1" applyFont="1" applyBorder="1" applyAlignment="1">
      <alignment horizontal="left" vertical="center"/>
      <protection/>
    </xf>
    <xf numFmtId="0" fontId="7" fillId="0" borderId="10" xfId="65" applyFont="1" applyBorder="1" applyAlignment="1">
      <alignment vertical="center"/>
      <protection/>
    </xf>
    <xf numFmtId="0" fontId="3" fillId="0" borderId="10" xfId="65" applyFont="1" applyBorder="1" applyAlignment="1">
      <alignment horizontal="center" vertical="center"/>
      <protection/>
    </xf>
    <xf numFmtId="0" fontId="3" fillId="0" borderId="10" xfId="65" applyFont="1" applyBorder="1" applyAlignment="1">
      <alignment horizontal="right" vertical="center"/>
      <protection/>
    </xf>
    <xf numFmtId="167" fontId="3" fillId="0" borderId="10" xfId="65" applyNumberFormat="1" applyFont="1" applyBorder="1" applyAlignment="1">
      <alignment horizontal="right" vertical="center"/>
      <protection/>
    </xf>
    <xf numFmtId="0" fontId="5" fillId="0" borderId="0" xfId="65" applyFont="1" applyAlignment="1">
      <alignment vertical="center"/>
      <protection/>
    </xf>
    <xf numFmtId="0" fontId="5" fillId="0" borderId="0" xfId="65" applyFont="1" applyAlignment="1">
      <alignment horizontal="center" vertical="center"/>
      <protection/>
    </xf>
    <xf numFmtId="0" fontId="5" fillId="0" borderId="0" xfId="65" applyFont="1" applyAlignment="1">
      <alignment horizontal="right" vertical="center"/>
      <protection/>
    </xf>
    <xf numFmtId="167" fontId="5" fillId="0" borderId="0" xfId="65" applyNumberFormat="1" applyFont="1" applyAlignment="1">
      <alignment horizontal="right" vertical="center"/>
      <protection/>
    </xf>
    <xf numFmtId="0" fontId="6" fillId="0" borderId="0" xfId="65" applyFont="1" applyAlignment="1">
      <alignment horizontal="right" vertical="center"/>
      <protection/>
    </xf>
    <xf numFmtId="0" fontId="6" fillId="0" borderId="0" xfId="65" applyFont="1" applyAlignment="1">
      <alignment horizontal="center" vertical="center"/>
      <protection/>
    </xf>
    <xf numFmtId="167" fontId="6" fillId="0" borderId="10" xfId="65" applyNumberFormat="1" applyFont="1" applyBorder="1" applyAlignment="1">
      <alignment horizontal="right" vertical="center"/>
      <protection/>
    </xf>
    <xf numFmtId="0" fontId="6" fillId="0" borderId="10" xfId="65" applyFont="1" applyBorder="1" applyAlignment="1">
      <alignment horizontal="right" vertical="center"/>
      <protection/>
    </xf>
    <xf numFmtId="167" fontId="6" fillId="0" borderId="0" xfId="65" applyNumberFormat="1" applyFont="1" applyAlignment="1">
      <alignment vertical="center"/>
      <protection/>
    </xf>
    <xf numFmtId="167" fontId="6" fillId="0" borderId="0" xfId="65" applyNumberFormat="1" applyFont="1" applyAlignment="1">
      <alignment horizontal="right" vertical="center"/>
      <protection/>
    </xf>
    <xf numFmtId="167" fontId="6" fillId="0" borderId="0" xfId="65" applyNumberFormat="1" applyFont="1" applyAlignment="1">
      <alignment horizontal="center" vertical="center"/>
      <protection/>
    </xf>
    <xf numFmtId="0" fontId="6" fillId="0" borderId="0" xfId="65" applyFont="1" applyAlignment="1">
      <alignment vertical="center"/>
      <protection/>
    </xf>
    <xf numFmtId="0" fontId="5" fillId="0" borderId="0" xfId="65" applyFont="1">
      <alignment/>
      <protection/>
    </xf>
    <xf numFmtId="0" fontId="6" fillId="0" borderId="0" xfId="65" applyFont="1" applyAlignment="1">
      <alignment horizontal="center"/>
      <protection/>
    </xf>
    <xf numFmtId="0" fontId="6" fillId="0" borderId="0" xfId="60" applyFont="1" applyAlignment="1">
      <alignment horizontal="right"/>
      <protection/>
    </xf>
    <xf numFmtId="0" fontId="6" fillId="0" borderId="0" xfId="60" applyFont="1" applyAlignment="1">
      <alignment horizontal="right" vertical="center"/>
      <protection/>
    </xf>
    <xf numFmtId="166" fontId="6" fillId="0" borderId="0" xfId="60" applyNumberFormat="1" applyFont="1" applyAlignment="1">
      <alignment horizontal="center" vertical="center"/>
      <protection/>
    </xf>
    <xf numFmtId="0" fontId="6" fillId="0" borderId="10" xfId="62" applyFont="1" applyBorder="1" applyAlignment="1">
      <alignment horizontal="right" vertical="center"/>
      <protection/>
    </xf>
    <xf numFmtId="166" fontId="6" fillId="0" borderId="0" xfId="60" applyNumberFormat="1" applyFont="1" applyAlignment="1">
      <alignment horizontal="left" vertical="center"/>
      <protection/>
    </xf>
    <xf numFmtId="167" fontId="5" fillId="0" borderId="0" xfId="65" applyNumberFormat="1" applyFont="1" applyAlignment="1">
      <alignment vertical="center"/>
      <protection/>
    </xf>
    <xf numFmtId="166" fontId="5" fillId="0" borderId="0" xfId="60" applyNumberFormat="1" applyFont="1" applyAlignment="1">
      <alignment horizontal="left" vertical="center"/>
      <protection/>
    </xf>
    <xf numFmtId="0" fontId="57" fillId="0" borderId="0" xfId="65" applyFont="1" applyAlignment="1">
      <alignment vertical="center"/>
      <protection/>
    </xf>
    <xf numFmtId="167" fontId="5" fillId="0" borderId="10" xfId="42" applyNumberFormat="1" applyFont="1" applyFill="1" applyBorder="1" applyAlignment="1">
      <alignment vertical="center"/>
    </xf>
    <xf numFmtId="167" fontId="5" fillId="0" borderId="10" xfId="42" applyNumberFormat="1" applyFont="1" applyFill="1" applyBorder="1" applyAlignment="1">
      <alignment horizontal="right" vertical="center"/>
    </xf>
    <xf numFmtId="166" fontId="5" fillId="0" borderId="0" xfId="60" applyNumberFormat="1" applyFont="1" applyAlignment="1">
      <alignment vertical="center"/>
      <protection/>
    </xf>
    <xf numFmtId="166" fontId="3" fillId="0" borderId="0" xfId="60" applyNumberFormat="1" applyFont="1" applyAlignment="1">
      <alignment horizontal="center" vertical="center"/>
      <protection/>
    </xf>
    <xf numFmtId="166" fontId="3" fillId="0" borderId="0" xfId="60" applyNumberFormat="1" applyFont="1" applyAlignment="1">
      <alignment horizontal="right" vertical="center"/>
      <protection/>
    </xf>
    <xf numFmtId="166" fontId="3" fillId="0" borderId="0" xfId="60" applyNumberFormat="1" applyFont="1" applyAlignment="1">
      <alignment horizontal="left" vertical="center"/>
      <protection/>
    </xf>
    <xf numFmtId="166" fontId="3" fillId="0" borderId="0" xfId="60" applyNumberFormat="1" applyFont="1" applyAlignment="1">
      <alignment vertical="center"/>
      <protection/>
    </xf>
    <xf numFmtId="166" fontId="7" fillId="0" borderId="10" xfId="60" applyNumberFormat="1" applyFont="1" applyBorder="1" applyAlignment="1">
      <alignment horizontal="left" vertical="center"/>
      <protection/>
    </xf>
    <xf numFmtId="166" fontId="3" fillId="0" borderId="10" xfId="60" applyNumberFormat="1" applyFont="1" applyBorder="1" applyAlignment="1">
      <alignment horizontal="center" vertical="center"/>
      <protection/>
    </xf>
    <xf numFmtId="166" fontId="3" fillId="0" borderId="10" xfId="60" applyNumberFormat="1" applyFont="1" applyBorder="1" applyAlignment="1">
      <alignment horizontal="right" vertical="center"/>
      <protection/>
    </xf>
    <xf numFmtId="166" fontId="3" fillId="0" borderId="10" xfId="60" applyNumberFormat="1" applyFont="1" applyBorder="1" applyAlignment="1">
      <alignment horizontal="left" vertical="center"/>
      <protection/>
    </xf>
    <xf numFmtId="166" fontId="11" fillId="0" borderId="0" xfId="60" applyNumberFormat="1" applyFont="1" applyAlignment="1">
      <alignment horizontal="left" vertical="center"/>
      <protection/>
    </xf>
    <xf numFmtId="166" fontId="10" fillId="0" borderId="0" xfId="60" applyNumberFormat="1" applyFont="1" applyAlignment="1">
      <alignment horizontal="left" vertical="center"/>
      <protection/>
    </xf>
    <xf numFmtId="167" fontId="13" fillId="0" borderId="0" xfId="60" applyNumberFormat="1" applyFont="1" applyAlignment="1">
      <alignment horizontal="center" vertical="center"/>
      <protection/>
    </xf>
    <xf numFmtId="167" fontId="13" fillId="0" borderId="0" xfId="60" applyNumberFormat="1" applyFont="1" applyAlignment="1">
      <alignment horizontal="right" vertical="center"/>
      <protection/>
    </xf>
    <xf numFmtId="166" fontId="12" fillId="0" borderId="0" xfId="60" applyNumberFormat="1" applyFont="1" applyAlignment="1">
      <alignment horizontal="right" vertical="center"/>
      <protection/>
    </xf>
    <xf numFmtId="166" fontId="10" fillId="0" borderId="0" xfId="60" applyNumberFormat="1" applyFont="1" applyAlignment="1">
      <alignment horizontal="right" vertical="center"/>
      <protection/>
    </xf>
    <xf numFmtId="166" fontId="10" fillId="0" borderId="0" xfId="60" applyNumberFormat="1" applyFont="1" applyAlignment="1">
      <alignment vertical="center"/>
      <protection/>
    </xf>
    <xf numFmtId="166" fontId="10" fillId="0" borderId="0" xfId="60" applyNumberFormat="1" applyFont="1" applyAlignment="1">
      <alignment horizontal="center" vertical="center"/>
      <protection/>
    </xf>
    <xf numFmtId="166" fontId="10" fillId="0" borderId="10" xfId="60" applyNumberFormat="1" applyFont="1" applyBorder="1" applyAlignment="1">
      <alignment horizontal="center" vertical="center"/>
      <protection/>
    </xf>
    <xf numFmtId="166" fontId="10" fillId="0" borderId="10" xfId="60" applyNumberFormat="1" applyFont="1" applyBorder="1" applyAlignment="1">
      <alignment horizontal="right" vertical="center"/>
      <protection/>
    </xf>
    <xf numFmtId="166" fontId="10" fillId="0" borderId="10" xfId="60" applyNumberFormat="1" applyFont="1" applyBorder="1" applyAlignment="1">
      <alignment horizontal="left" vertical="center"/>
      <protection/>
    </xf>
    <xf numFmtId="166" fontId="18" fillId="0" borderId="0" xfId="60" applyNumberFormat="1" applyFont="1" applyAlignment="1">
      <alignment horizontal="right" vertical="center"/>
      <protection/>
    </xf>
    <xf numFmtId="166" fontId="11" fillId="0" borderId="0" xfId="60" applyNumberFormat="1" applyFont="1" applyAlignment="1">
      <alignment horizontal="right" vertical="center"/>
      <protection/>
    </xf>
    <xf numFmtId="166" fontId="11" fillId="0" borderId="0" xfId="60" applyNumberFormat="1" applyFont="1" applyAlignment="1">
      <alignment horizontal="center" vertical="center"/>
      <protection/>
    </xf>
    <xf numFmtId="167" fontId="11" fillId="0" borderId="0" xfId="60" applyNumberFormat="1" applyFont="1" applyAlignment="1">
      <alignment horizontal="right" vertical="center"/>
      <protection/>
    </xf>
    <xf numFmtId="165" fontId="11" fillId="0" borderId="0" xfId="44" applyFont="1" applyFill="1" applyAlignment="1">
      <alignment horizontal="right" vertical="center" wrapText="1"/>
    </xf>
    <xf numFmtId="165" fontId="11" fillId="0" borderId="0" xfId="44" applyFont="1" applyFill="1" applyAlignment="1">
      <alignment horizontal="right" vertical="center"/>
    </xf>
    <xf numFmtId="167" fontId="11" fillId="0" borderId="0" xfId="65" applyNumberFormat="1" applyFont="1" applyAlignment="1">
      <alignment horizontal="right" vertical="center"/>
      <protection/>
    </xf>
    <xf numFmtId="167" fontId="11" fillId="0" borderId="0" xfId="44" applyNumberFormat="1" applyFont="1" applyFill="1" applyAlignment="1">
      <alignment horizontal="right" vertical="center"/>
    </xf>
    <xf numFmtId="166" fontId="11" fillId="0" borderId="0" xfId="60" applyNumberFormat="1" applyFont="1" applyAlignment="1" quotePrefix="1">
      <alignment horizontal="right" vertical="center"/>
      <protection/>
    </xf>
    <xf numFmtId="165" fontId="11" fillId="0" borderId="0" xfId="44" applyFont="1" applyFill="1" applyBorder="1" applyAlignment="1">
      <alignment horizontal="right" vertical="center" wrapText="1"/>
    </xf>
    <xf numFmtId="166" fontId="12" fillId="0" borderId="0" xfId="60" applyNumberFormat="1" applyFont="1" applyAlignment="1" quotePrefix="1">
      <alignment horizontal="right" vertical="center"/>
      <protection/>
    </xf>
    <xf numFmtId="0" fontId="10" fillId="0" borderId="0" xfId="65" applyFont="1" applyAlignment="1" quotePrefix="1">
      <alignment vertical="center"/>
      <protection/>
    </xf>
    <xf numFmtId="167" fontId="10" fillId="0" borderId="0" xfId="60" applyNumberFormat="1" applyFont="1" applyAlignment="1">
      <alignment vertical="center"/>
      <protection/>
    </xf>
    <xf numFmtId="167" fontId="10" fillId="33" borderId="0" xfId="60" applyNumberFormat="1" applyFont="1" applyFill="1" applyAlignment="1">
      <alignment vertical="center"/>
      <protection/>
    </xf>
    <xf numFmtId="167" fontId="10" fillId="33" borderId="10" xfId="60" applyNumberFormat="1" applyFont="1" applyFill="1" applyBorder="1" applyAlignment="1">
      <alignment vertical="center"/>
      <protection/>
    </xf>
    <xf numFmtId="167" fontId="10" fillId="33" borderId="11" xfId="60" applyNumberFormat="1" applyFont="1" applyFill="1" applyBorder="1" applyAlignment="1">
      <alignment horizontal="right" vertical="center"/>
      <protection/>
    </xf>
    <xf numFmtId="166" fontId="8" fillId="0" borderId="0" xfId="60" applyNumberFormat="1" applyFont="1" applyAlignment="1">
      <alignment horizontal="right" vertical="center"/>
      <protection/>
    </xf>
    <xf numFmtId="166" fontId="9" fillId="0" borderId="0" xfId="60" applyNumberFormat="1" applyFont="1" applyAlignment="1">
      <alignment horizontal="right" vertical="center"/>
      <protection/>
    </xf>
    <xf numFmtId="0" fontId="58" fillId="0" borderId="0" xfId="0" applyNumberFormat="1" applyFont="1" applyFill="1" applyBorder="1" applyAlignment="1" quotePrefix="1">
      <alignment horizontal="right" vertical="center"/>
    </xf>
    <xf numFmtId="0" fontId="58" fillId="0" borderId="0" xfId="0" applyNumberFormat="1" applyFont="1" applyFill="1" applyBorder="1" applyAlignment="1">
      <alignment horizontal="right" vertical="center"/>
    </xf>
    <xf numFmtId="0" fontId="58" fillId="0" borderId="0" xfId="0" applyFont="1" applyFill="1" applyBorder="1" applyAlignment="1" quotePrefix="1">
      <alignment horizontal="right" vertical="center"/>
    </xf>
    <xf numFmtId="166" fontId="11" fillId="0" borderId="10" xfId="0" applyNumberFormat="1" applyFont="1" applyFill="1" applyBorder="1" applyAlignment="1">
      <alignment horizontal="center" vertical="center"/>
    </xf>
    <xf numFmtId="167" fontId="11" fillId="0" borderId="10" xfId="62" applyNumberFormat="1" applyFont="1" applyFill="1" applyBorder="1" applyAlignment="1">
      <alignment horizontal="right" vertical="center"/>
      <protection/>
    </xf>
    <xf numFmtId="167" fontId="58" fillId="33" borderId="0" xfId="61" applyNumberFormat="1" applyFont="1" applyFill="1" applyBorder="1" applyAlignment="1">
      <alignment horizontal="right" vertical="center"/>
      <protection/>
    </xf>
    <xf numFmtId="166" fontId="58" fillId="0" borderId="0" xfId="61" applyNumberFormat="1" applyFont="1" applyFill="1" applyBorder="1" applyAlignment="1">
      <alignment horizontal="left" vertical="center"/>
      <protection/>
    </xf>
    <xf numFmtId="167" fontId="58" fillId="0" borderId="0" xfId="61" applyNumberFormat="1" applyFont="1" applyFill="1" applyBorder="1" applyAlignment="1">
      <alignment horizontal="right" vertical="center"/>
      <protection/>
    </xf>
    <xf numFmtId="166" fontId="58" fillId="0" borderId="0" xfId="61" applyNumberFormat="1" applyFont="1" applyFill="1" applyBorder="1" applyAlignment="1">
      <alignment horizontal="center" vertical="center"/>
      <protection/>
    </xf>
    <xf numFmtId="166" fontId="11" fillId="0" borderId="0" xfId="0" applyNumberFormat="1" applyFont="1" applyFill="1" applyBorder="1" applyAlignment="1">
      <alignment vertical="center"/>
    </xf>
    <xf numFmtId="0" fontId="11" fillId="0" borderId="0" xfId="0" applyNumberFormat="1" applyFont="1" applyFill="1" applyBorder="1" applyAlignment="1">
      <alignment horizontal="right" vertical="center"/>
    </xf>
    <xf numFmtId="0" fontId="11" fillId="0" borderId="0" xfId="0" applyNumberFormat="1" applyFont="1" applyFill="1" applyBorder="1" applyAlignment="1">
      <alignment horizontal="left" vertical="center"/>
    </xf>
    <xf numFmtId="166" fontId="11" fillId="0" borderId="0" xfId="63" applyNumberFormat="1" applyFont="1" applyFill="1" applyBorder="1" applyAlignment="1">
      <alignment horizontal="left" vertical="center"/>
      <protection/>
    </xf>
    <xf numFmtId="166" fontId="11" fillId="0" borderId="0" xfId="63" applyNumberFormat="1" applyFont="1" applyFill="1" applyBorder="1" applyAlignment="1">
      <alignment vertical="center"/>
      <protection/>
    </xf>
    <xf numFmtId="166" fontId="12" fillId="0" borderId="0" xfId="63" applyNumberFormat="1" applyFont="1" applyFill="1" applyBorder="1" applyAlignment="1">
      <alignment vertical="center"/>
      <protection/>
    </xf>
    <xf numFmtId="166" fontId="58" fillId="0" borderId="0" xfId="63" applyNumberFormat="1" applyFont="1" applyFill="1" applyBorder="1" applyAlignment="1">
      <alignment horizontal="left" vertical="center"/>
      <protection/>
    </xf>
    <xf numFmtId="166" fontId="56" fillId="0" borderId="0" xfId="63" applyNumberFormat="1" applyFont="1" applyFill="1" applyBorder="1" applyAlignment="1">
      <alignment horizontal="left" vertical="center"/>
      <protection/>
    </xf>
    <xf numFmtId="166" fontId="13" fillId="0" borderId="0" xfId="63" applyNumberFormat="1" applyFont="1" applyFill="1" applyBorder="1" applyAlignment="1">
      <alignment vertical="center"/>
      <protection/>
    </xf>
    <xf numFmtId="166" fontId="10" fillId="0" borderId="0" xfId="63" applyNumberFormat="1" applyFont="1" applyFill="1" applyBorder="1" applyAlignment="1" quotePrefix="1">
      <alignment horizontal="left" vertical="center"/>
      <protection/>
    </xf>
    <xf numFmtId="166" fontId="10" fillId="0" borderId="0" xfId="61" applyNumberFormat="1" applyFont="1" applyFill="1" applyBorder="1" applyAlignment="1" quotePrefix="1">
      <alignment horizontal="left" vertical="center"/>
      <protection/>
    </xf>
    <xf numFmtId="0" fontId="10" fillId="0" borderId="0" xfId="65" applyFont="1" applyFill="1" applyBorder="1" applyAlignment="1">
      <alignment vertical="center"/>
      <protection/>
    </xf>
    <xf numFmtId="167" fontId="10" fillId="33" borderId="0" xfId="63" applyNumberFormat="1" applyFont="1" applyFill="1" applyBorder="1" applyAlignment="1">
      <alignment horizontal="right" vertical="center"/>
      <protection/>
    </xf>
    <xf numFmtId="168" fontId="10" fillId="0" borderId="0" xfId="63" applyNumberFormat="1" applyFont="1" applyFill="1" applyBorder="1" applyAlignment="1">
      <alignment horizontal="center" vertical="center"/>
      <protection/>
    </xf>
    <xf numFmtId="167" fontId="10" fillId="33" borderId="10" xfId="63" applyNumberFormat="1" applyFont="1" applyFill="1" applyBorder="1" applyAlignment="1">
      <alignment horizontal="right" vertical="center"/>
      <protection/>
    </xf>
    <xf numFmtId="167" fontId="10" fillId="0" borderId="10" xfId="63" applyNumberFormat="1" applyFont="1" applyFill="1" applyBorder="1" applyAlignment="1">
      <alignment horizontal="right" vertical="center"/>
      <protection/>
    </xf>
    <xf numFmtId="167" fontId="10" fillId="33" borderId="11" xfId="63" applyNumberFormat="1" applyFont="1" applyFill="1" applyBorder="1" applyAlignment="1">
      <alignment horizontal="right" vertical="center"/>
      <protection/>
    </xf>
    <xf numFmtId="167" fontId="10" fillId="0" borderId="11" xfId="63" applyNumberFormat="1" applyFont="1" applyFill="1" applyBorder="1" applyAlignment="1">
      <alignment horizontal="right" vertical="center"/>
      <protection/>
    </xf>
    <xf numFmtId="169" fontId="10" fillId="0" borderId="0" xfId="63" applyNumberFormat="1" applyFont="1" applyFill="1" applyBorder="1" applyAlignment="1">
      <alignment horizontal="right" vertical="center"/>
      <protection/>
    </xf>
    <xf numFmtId="169" fontId="10" fillId="33" borderId="0" xfId="63" applyNumberFormat="1" applyFont="1" applyFill="1" applyBorder="1" applyAlignment="1">
      <alignment horizontal="right" vertical="center"/>
      <protection/>
    </xf>
    <xf numFmtId="167" fontId="10" fillId="33" borderId="11" xfId="65" applyNumberFormat="1" applyFont="1" applyFill="1" applyBorder="1" applyAlignment="1">
      <alignment vertical="center"/>
      <protection/>
    </xf>
    <xf numFmtId="167" fontId="10" fillId="0" borderId="11" xfId="65" applyNumberFormat="1" applyFont="1" applyFill="1" applyBorder="1" applyAlignment="1">
      <alignment vertical="center"/>
      <protection/>
    </xf>
    <xf numFmtId="0" fontId="10" fillId="33" borderId="0" xfId="65" applyFont="1" applyFill="1" applyBorder="1" applyAlignment="1">
      <alignment vertical="center"/>
      <protection/>
    </xf>
    <xf numFmtId="169" fontId="10" fillId="0" borderId="0" xfId="61" applyNumberFormat="1" applyFont="1" applyFill="1" applyBorder="1" applyAlignment="1">
      <alignment horizontal="right" vertical="center"/>
      <protection/>
    </xf>
    <xf numFmtId="164" fontId="10" fillId="0" borderId="0" xfId="61" applyNumberFormat="1" applyFont="1" applyFill="1" applyBorder="1" applyAlignment="1">
      <alignment horizontal="center" vertical="center"/>
      <protection/>
    </xf>
    <xf numFmtId="169" fontId="10" fillId="33" borderId="0" xfId="61" applyNumberFormat="1" applyFont="1" applyFill="1" applyBorder="1" applyAlignment="1">
      <alignment horizontal="right" vertical="center"/>
      <protection/>
    </xf>
    <xf numFmtId="164" fontId="10" fillId="0" borderId="0" xfId="61" applyNumberFormat="1" applyFont="1" applyFill="1" applyBorder="1" applyAlignment="1">
      <alignment horizontal="left" vertical="center"/>
      <protection/>
    </xf>
    <xf numFmtId="164" fontId="10" fillId="0" borderId="0" xfId="63" applyNumberFormat="1" applyFont="1" applyFill="1" applyBorder="1" applyAlignment="1">
      <alignment horizontal="right" vertical="center"/>
      <protection/>
    </xf>
    <xf numFmtId="0" fontId="11" fillId="0" borderId="0" xfId="0" applyFont="1" applyFill="1" applyBorder="1" applyAlignment="1">
      <alignment horizontal="right" vertical="center"/>
    </xf>
    <xf numFmtId="0" fontId="11" fillId="0" borderId="0" xfId="46" applyNumberFormat="1" applyFont="1" applyFill="1" applyAlignment="1">
      <alignment vertical="center"/>
    </xf>
    <xf numFmtId="0" fontId="11" fillId="0" borderId="0" xfId="0" applyFont="1" applyFill="1" applyAlignment="1" quotePrefix="1">
      <alignment vertical="center"/>
    </xf>
    <xf numFmtId="166" fontId="11" fillId="0" borderId="0" xfId="66" applyNumberFormat="1" applyFont="1" applyFill="1" applyBorder="1" applyAlignment="1">
      <alignment horizontal="left" vertical="center"/>
      <protection/>
    </xf>
    <xf numFmtId="166" fontId="10" fillId="33" borderId="0" xfId="63" applyNumberFormat="1" applyFont="1" applyFill="1" applyBorder="1" applyAlignment="1">
      <alignment vertical="center"/>
      <protection/>
    </xf>
    <xf numFmtId="43" fontId="10" fillId="33" borderId="0" xfId="42" applyFont="1" applyFill="1" applyBorder="1" applyAlignment="1">
      <alignment horizontal="right" vertical="center" wrapText="1"/>
    </xf>
    <xf numFmtId="43" fontId="10" fillId="0" borderId="0" xfId="42" applyFont="1" applyFill="1" applyBorder="1" applyAlignment="1">
      <alignment horizontal="right" vertical="center" wrapText="1"/>
    </xf>
    <xf numFmtId="164" fontId="10" fillId="0" borderId="0" xfId="0" applyNumberFormat="1" applyFont="1" applyFill="1" applyAlignment="1">
      <alignment horizontal="left" vertical="center"/>
    </xf>
    <xf numFmtId="164" fontId="10" fillId="0" borderId="0" xfId="0" applyNumberFormat="1" applyFont="1" applyFill="1" applyAlignment="1">
      <alignment horizontal="center" vertical="center"/>
    </xf>
    <xf numFmtId="167" fontId="10" fillId="0" borderId="0" xfId="0" applyNumberFormat="1" applyFont="1" applyBorder="1" applyAlignment="1">
      <alignment horizontal="right" vertical="center"/>
    </xf>
    <xf numFmtId="167" fontId="5" fillId="0" borderId="0" xfId="65" applyNumberFormat="1" applyFont="1" applyFill="1" applyAlignment="1">
      <alignment vertical="center"/>
      <protection/>
    </xf>
    <xf numFmtId="167" fontId="5" fillId="0" borderId="10" xfId="65" applyNumberFormat="1" applyFont="1" applyFill="1" applyBorder="1" applyAlignment="1">
      <alignment horizontal="right" vertical="center"/>
      <protection/>
    </xf>
    <xf numFmtId="167" fontId="5" fillId="0" borderId="0" xfId="65" applyNumberFormat="1" applyFont="1" applyFill="1" applyAlignment="1">
      <alignment horizontal="right" vertical="center"/>
      <protection/>
    </xf>
    <xf numFmtId="167" fontId="5" fillId="0" borderId="10" xfId="65" applyNumberFormat="1" applyFont="1" applyFill="1" applyBorder="1" applyAlignment="1">
      <alignment vertical="center"/>
      <protection/>
    </xf>
    <xf numFmtId="167" fontId="5" fillId="0" borderId="11" xfId="65" applyNumberFormat="1" applyFont="1" applyFill="1" applyBorder="1" applyAlignment="1">
      <alignment horizontal="right" vertical="center"/>
      <protection/>
    </xf>
    <xf numFmtId="167" fontId="10" fillId="0" borderId="0" xfId="60" applyNumberFormat="1" applyFont="1" applyFill="1" applyAlignment="1">
      <alignment horizontal="right" vertical="center"/>
      <protection/>
    </xf>
    <xf numFmtId="167" fontId="10" fillId="0" borderId="0" xfId="60" applyNumberFormat="1" applyFont="1" applyFill="1" applyAlignment="1">
      <alignment vertical="center"/>
      <protection/>
    </xf>
    <xf numFmtId="167" fontId="10" fillId="0" borderId="10" xfId="60" applyNumberFormat="1" applyFont="1" applyFill="1" applyBorder="1" applyAlignment="1">
      <alignment horizontal="right" vertical="center"/>
      <protection/>
    </xf>
    <xf numFmtId="167" fontId="10" fillId="0" borderId="10" xfId="60" applyNumberFormat="1" applyFont="1" applyFill="1" applyBorder="1" applyAlignment="1">
      <alignment vertical="center"/>
      <protection/>
    </xf>
    <xf numFmtId="166" fontId="10" fillId="0" borderId="0" xfId="60" applyNumberFormat="1" applyFont="1" applyFill="1" applyAlignment="1">
      <alignment vertical="center"/>
      <protection/>
    </xf>
    <xf numFmtId="167" fontId="10" fillId="0" borderId="11" xfId="60" applyNumberFormat="1" applyFont="1" applyFill="1" applyBorder="1" applyAlignment="1">
      <alignment horizontal="right" vertical="center"/>
      <protection/>
    </xf>
    <xf numFmtId="167" fontId="19" fillId="33" borderId="0" xfId="0" applyNumberFormat="1" applyFont="1" applyFill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166" fontId="19" fillId="0" borderId="0" xfId="0" applyNumberFormat="1" applyFont="1" applyAlignment="1">
      <alignment vertical="center"/>
    </xf>
    <xf numFmtId="43" fontId="19" fillId="33" borderId="0" xfId="45" applyFont="1" applyFill="1" applyAlignment="1">
      <alignment horizontal="right" vertical="center" wrapText="1"/>
    </xf>
    <xf numFmtId="43" fontId="19" fillId="0" borderId="0" xfId="45" applyFont="1" applyFill="1" applyAlignment="1">
      <alignment horizontal="right" vertical="center" wrapText="1"/>
    </xf>
    <xf numFmtId="43" fontId="19" fillId="0" borderId="0" xfId="45" applyFont="1" applyFill="1" applyBorder="1" applyAlignment="1">
      <alignment horizontal="right" vertical="center" wrapText="1"/>
    </xf>
    <xf numFmtId="166" fontId="19" fillId="33" borderId="0" xfId="0" applyNumberFormat="1" applyFont="1" applyFill="1" applyAlignment="1">
      <alignment vertical="center"/>
    </xf>
    <xf numFmtId="171" fontId="19" fillId="0" borderId="0" xfId="45" applyNumberFormat="1" applyFont="1" applyFill="1" applyBorder="1" applyAlignment="1">
      <alignment horizontal="right" vertical="center" wrapText="1"/>
    </xf>
    <xf numFmtId="167" fontId="19" fillId="33" borderId="10" xfId="0" applyNumberFormat="1" applyFont="1" applyFill="1" applyBorder="1" applyAlignment="1">
      <alignment horizontal="right"/>
    </xf>
    <xf numFmtId="167" fontId="19" fillId="0" borderId="0" xfId="0" applyNumberFormat="1" applyFont="1" applyAlignment="1">
      <alignment horizontal="right"/>
    </xf>
    <xf numFmtId="166" fontId="19" fillId="0" borderId="10" xfId="0" applyNumberFormat="1" applyFont="1" applyBorder="1" applyAlignment="1">
      <alignment/>
    </xf>
    <xf numFmtId="172" fontId="10" fillId="0" borderId="0" xfId="0" applyNumberFormat="1" applyFont="1" applyAlignment="1">
      <alignment horizontal="center" vertical="center"/>
    </xf>
    <xf numFmtId="167" fontId="19" fillId="33" borderId="0" xfId="63" applyNumberFormat="1" applyFont="1" applyFill="1" applyAlignment="1">
      <alignment horizontal="right" vertical="center"/>
      <protection/>
    </xf>
    <xf numFmtId="167" fontId="19" fillId="33" borderId="10" xfId="63" applyNumberFormat="1" applyFont="1" applyFill="1" applyBorder="1" applyAlignment="1">
      <alignment horizontal="right" vertical="center"/>
      <protection/>
    </xf>
    <xf numFmtId="166" fontId="6" fillId="0" borderId="0" xfId="60" applyNumberFormat="1" applyFont="1" applyBorder="1" applyAlignment="1">
      <alignment horizontal="center" vertical="center"/>
      <protection/>
    </xf>
    <xf numFmtId="0" fontId="10" fillId="0" borderId="10" xfId="65" applyFont="1" applyBorder="1" applyAlignment="1">
      <alignment horizontal="justify" vertical="center" wrapText="1"/>
      <protection/>
    </xf>
    <xf numFmtId="0" fontId="10" fillId="0" borderId="10" xfId="65" applyFont="1" applyFill="1" applyBorder="1" applyAlignment="1">
      <alignment horizontal="justify" vertical="center"/>
      <protection/>
    </xf>
    <xf numFmtId="167" fontId="6" fillId="0" borderId="12" xfId="65" applyNumberFormat="1" applyFont="1" applyBorder="1" applyAlignment="1">
      <alignment horizontal="center" vertical="center"/>
      <protection/>
    </xf>
    <xf numFmtId="0" fontId="6" fillId="0" borderId="12" xfId="65" applyFont="1" applyBorder="1" applyAlignment="1">
      <alignment horizontal="center" vertical="center"/>
      <protection/>
    </xf>
    <xf numFmtId="167" fontId="6" fillId="0" borderId="10" xfId="44" applyNumberFormat="1" applyFont="1" applyFill="1" applyBorder="1" applyAlignment="1">
      <alignment horizontal="center"/>
    </xf>
    <xf numFmtId="0" fontId="5" fillId="0" borderId="10" xfId="65" applyFont="1" applyBorder="1" applyAlignment="1">
      <alignment vertical="center"/>
      <protection/>
    </xf>
    <xf numFmtId="166" fontId="11" fillId="0" borderId="12" xfId="60" applyNumberFormat="1" applyFont="1" applyBorder="1" applyAlignment="1">
      <alignment horizontal="center" vertical="center"/>
      <protection/>
    </xf>
    <xf numFmtId="165" fontId="11" fillId="0" borderId="12" xfId="44" applyFont="1" applyFill="1" applyBorder="1" applyAlignment="1">
      <alignment horizontal="center" vertical="center"/>
    </xf>
    <xf numFmtId="166" fontId="11" fillId="0" borderId="10" xfId="60" applyNumberFormat="1" applyFont="1" applyBorder="1" applyAlignment="1">
      <alignment horizontal="center" vertical="center"/>
      <protection/>
    </xf>
    <xf numFmtId="166" fontId="56" fillId="0" borderId="10" xfId="60" applyNumberFormat="1" applyFont="1" applyBorder="1" applyAlignment="1">
      <alignment horizontal="left" vertic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2 2 2" xfId="44"/>
    <cellStyle name="Comma 2" xfId="45"/>
    <cellStyle name="Comma 2 2" xfId="46"/>
    <cellStyle name="Currency" xfId="47"/>
    <cellStyle name="Currency [0]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10 4" xfId="58"/>
    <cellStyle name="Normal 2" xfId="59"/>
    <cellStyle name="Normal 2 13" xfId="60"/>
    <cellStyle name="Normal 3" xfId="61"/>
    <cellStyle name="Normal 3 2" xfId="62"/>
    <cellStyle name="Normal_EGCO_June10 TE" xfId="63"/>
    <cellStyle name="Normal_Interlink Communication_EQ2_10_Interlink Communication_EQ2_12" xfId="64"/>
    <cellStyle name="Normal_KEGCO_2002" xfId="65"/>
    <cellStyle name="Normal_Sheet5" xfId="66"/>
    <cellStyle name="Normal_Sheet7 2" xfId="67"/>
    <cellStyle name="Note" xfId="68"/>
    <cellStyle name="Output" xfId="69"/>
    <cellStyle name="Percent" xfId="70"/>
    <cellStyle name="Title" xfId="71"/>
    <cellStyle name="Total" xfId="72"/>
    <cellStyle name="Warning Text" xfId="73"/>
    <cellStyle name="ปกติ_USCT2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</sheetPr>
  <dimension ref="A1:L163"/>
  <sheetViews>
    <sheetView zoomScaleSheetLayoutView="85" zoomScalePageLayoutView="0" workbookViewId="0" topLeftCell="A39">
      <selection activeCell="P82" sqref="P82"/>
    </sheetView>
  </sheetViews>
  <sheetFormatPr defaultColWidth="9.421875" defaultRowHeight="16.5" customHeight="1"/>
  <cols>
    <col min="1" max="2" width="1.421875" style="117" customWidth="1"/>
    <col min="3" max="3" width="38.140625" style="117" customWidth="1"/>
    <col min="4" max="4" width="6.00390625" style="116" customWidth="1"/>
    <col min="5" max="5" width="0.5625" style="117" customWidth="1"/>
    <col min="6" max="6" width="12.57421875" style="118" customWidth="1"/>
    <col min="7" max="7" width="0.5625" style="117" customWidth="1"/>
    <col min="8" max="8" width="12.57421875" style="118" customWidth="1"/>
    <col min="9" max="9" width="0.5625" style="116" customWidth="1"/>
    <col min="10" max="10" width="12.57421875" style="118" customWidth="1"/>
    <col min="11" max="11" width="0.5625" style="117" customWidth="1"/>
    <col min="12" max="12" width="12.57421875" style="118" customWidth="1"/>
    <col min="13" max="16384" width="9.421875" style="119" customWidth="1"/>
  </cols>
  <sheetData>
    <row r="1" spans="1:12" s="110" customFormat="1" ht="16.5" customHeight="1">
      <c r="A1" s="106" t="s">
        <v>58</v>
      </c>
      <c r="B1" s="106"/>
      <c r="C1" s="106"/>
      <c r="D1" s="107"/>
      <c r="E1" s="108"/>
      <c r="F1" s="109"/>
      <c r="G1" s="108"/>
      <c r="H1" s="109"/>
      <c r="I1" s="107"/>
      <c r="J1" s="109"/>
      <c r="K1" s="108"/>
      <c r="L1" s="109"/>
    </row>
    <row r="2" spans="1:12" s="110" customFormat="1" ht="16.5" customHeight="1">
      <c r="A2" s="106" t="s">
        <v>52</v>
      </c>
      <c r="B2" s="106"/>
      <c r="C2" s="106"/>
      <c r="D2" s="107"/>
      <c r="E2" s="108"/>
      <c r="F2" s="109"/>
      <c r="G2" s="108"/>
      <c r="H2" s="109"/>
      <c r="I2" s="107"/>
      <c r="J2" s="109"/>
      <c r="K2" s="108"/>
      <c r="L2" s="109"/>
    </row>
    <row r="3" spans="1:12" s="110" customFormat="1" ht="16.5" customHeight="1">
      <c r="A3" s="111" t="s">
        <v>243</v>
      </c>
      <c r="B3" s="111"/>
      <c r="C3" s="111"/>
      <c r="D3" s="112"/>
      <c r="E3" s="113"/>
      <c r="F3" s="114"/>
      <c r="G3" s="113"/>
      <c r="H3" s="114"/>
      <c r="I3" s="112"/>
      <c r="J3" s="114"/>
      <c r="K3" s="113"/>
      <c r="L3" s="114"/>
    </row>
    <row r="4" spans="1:3" ht="15" customHeight="1">
      <c r="A4" s="115"/>
      <c r="B4" s="115"/>
      <c r="C4" s="115"/>
    </row>
    <row r="5" ht="15" customHeight="1"/>
    <row r="6" spans="8:12" ht="15" customHeight="1">
      <c r="H6" s="120" t="s">
        <v>46</v>
      </c>
      <c r="L6" s="120" t="s">
        <v>101</v>
      </c>
    </row>
    <row r="7" spans="1:12" ht="15" customHeight="1">
      <c r="A7" s="119"/>
      <c r="D7" s="121"/>
      <c r="E7" s="115"/>
      <c r="F7" s="122"/>
      <c r="G7" s="123"/>
      <c r="H7" s="124" t="s">
        <v>133</v>
      </c>
      <c r="I7" s="125"/>
      <c r="J7" s="122"/>
      <c r="K7" s="123"/>
      <c r="L7" s="124" t="s">
        <v>133</v>
      </c>
    </row>
    <row r="8" spans="5:12" ht="15" customHeight="1">
      <c r="E8" s="115"/>
      <c r="F8" s="120" t="s">
        <v>54</v>
      </c>
      <c r="G8" s="125"/>
      <c r="H8" s="120" t="s">
        <v>45</v>
      </c>
      <c r="I8" s="125"/>
      <c r="J8" s="120" t="s">
        <v>54</v>
      </c>
      <c r="K8" s="125"/>
      <c r="L8" s="120" t="s">
        <v>45</v>
      </c>
    </row>
    <row r="9" spans="5:12" ht="15" customHeight="1">
      <c r="E9" s="115"/>
      <c r="F9" s="126" t="s">
        <v>241</v>
      </c>
      <c r="G9" s="120"/>
      <c r="H9" s="126" t="s">
        <v>1</v>
      </c>
      <c r="I9" s="127"/>
      <c r="J9" s="126" t="s">
        <v>241</v>
      </c>
      <c r="K9" s="120"/>
      <c r="L9" s="126" t="s">
        <v>1</v>
      </c>
    </row>
    <row r="10" spans="5:12" ht="15" customHeight="1">
      <c r="E10" s="115"/>
      <c r="F10" s="128">
        <v>2021</v>
      </c>
      <c r="G10" s="129"/>
      <c r="H10" s="128">
        <v>2020</v>
      </c>
      <c r="I10" s="127"/>
      <c r="J10" s="128">
        <v>2021</v>
      </c>
      <c r="K10" s="129"/>
      <c r="L10" s="128">
        <v>2020</v>
      </c>
    </row>
    <row r="11" spans="4:12" ht="15" customHeight="1">
      <c r="D11" s="130" t="s">
        <v>2</v>
      </c>
      <c r="E11" s="115"/>
      <c r="F11" s="131" t="s">
        <v>81</v>
      </c>
      <c r="G11" s="115"/>
      <c r="H11" s="131" t="s">
        <v>81</v>
      </c>
      <c r="I11" s="127"/>
      <c r="J11" s="131" t="s">
        <v>81</v>
      </c>
      <c r="K11" s="115"/>
      <c r="L11" s="131" t="s">
        <v>81</v>
      </c>
    </row>
    <row r="12" spans="4:12" ht="15" customHeight="1">
      <c r="D12" s="127"/>
      <c r="E12" s="115"/>
      <c r="F12" s="132"/>
      <c r="G12" s="115"/>
      <c r="H12" s="133"/>
      <c r="I12" s="127"/>
      <c r="J12" s="132"/>
      <c r="K12" s="115"/>
      <c r="L12" s="133"/>
    </row>
    <row r="13" spans="1:10" ht="15" customHeight="1">
      <c r="A13" s="115" t="s">
        <v>3</v>
      </c>
      <c r="F13" s="93"/>
      <c r="J13" s="93"/>
    </row>
    <row r="14" spans="1:10" ht="15" customHeight="1">
      <c r="A14" s="115"/>
      <c r="F14" s="93"/>
      <c r="J14" s="93"/>
    </row>
    <row r="15" spans="1:11" ht="15" customHeight="1">
      <c r="A15" s="134" t="s">
        <v>4</v>
      </c>
      <c r="F15" s="93"/>
      <c r="G15" s="135"/>
      <c r="I15" s="136"/>
      <c r="J15" s="93"/>
      <c r="K15" s="135"/>
    </row>
    <row r="16" spans="1:11" ht="15" customHeight="1">
      <c r="A16" s="115"/>
      <c r="F16" s="93"/>
      <c r="G16" s="135"/>
      <c r="I16" s="136"/>
      <c r="J16" s="93"/>
      <c r="K16" s="135"/>
    </row>
    <row r="17" spans="1:12" ht="15" customHeight="1">
      <c r="A17" s="117" t="s">
        <v>59</v>
      </c>
      <c r="F17" s="93">
        <v>4534835</v>
      </c>
      <c r="G17" s="137"/>
      <c r="H17" s="118">
        <v>2950667</v>
      </c>
      <c r="I17" s="118"/>
      <c r="J17" s="292">
        <v>949720</v>
      </c>
      <c r="K17" s="293"/>
      <c r="L17" s="294">
        <v>637795</v>
      </c>
    </row>
    <row r="18" spans="1:12" ht="15" customHeight="1">
      <c r="A18" s="117" t="s">
        <v>132</v>
      </c>
      <c r="D18" s="116">
        <v>7</v>
      </c>
      <c r="F18" s="93">
        <v>12812</v>
      </c>
      <c r="G18" s="135"/>
      <c r="H18" s="118">
        <v>11719</v>
      </c>
      <c r="I18" s="118"/>
      <c r="J18" s="295" t="s">
        <v>249</v>
      </c>
      <c r="K18" s="296"/>
      <c r="L18" s="297">
        <v>0</v>
      </c>
    </row>
    <row r="19" spans="1:12" ht="15" customHeight="1">
      <c r="A19" s="117" t="s">
        <v>144</v>
      </c>
      <c r="D19" s="116">
        <v>8</v>
      </c>
      <c r="F19" s="93">
        <v>2455740</v>
      </c>
      <c r="G19" s="135"/>
      <c r="H19" s="118">
        <v>2750194</v>
      </c>
      <c r="I19" s="118"/>
      <c r="J19" s="292">
        <v>526955</v>
      </c>
      <c r="K19" s="293"/>
      <c r="L19" s="294">
        <v>497495</v>
      </c>
    </row>
    <row r="20" spans="1:12" ht="15" customHeight="1">
      <c r="A20" s="117" t="s">
        <v>223</v>
      </c>
      <c r="E20" s="119"/>
      <c r="F20" s="93">
        <v>784667</v>
      </c>
      <c r="G20" s="135"/>
      <c r="H20" s="118">
        <v>761289</v>
      </c>
      <c r="I20" s="118"/>
      <c r="J20" s="292">
        <v>368545</v>
      </c>
      <c r="K20" s="293"/>
      <c r="L20" s="294">
        <v>290712</v>
      </c>
    </row>
    <row r="21" spans="1:12" ht="15" customHeight="1">
      <c r="A21" s="117" t="s">
        <v>182</v>
      </c>
      <c r="E21" s="119"/>
      <c r="F21" s="93"/>
      <c r="G21" s="135"/>
      <c r="I21" s="118"/>
      <c r="J21" s="298"/>
      <c r="K21" s="294"/>
      <c r="L21" s="294"/>
    </row>
    <row r="22" spans="2:12" ht="15" customHeight="1">
      <c r="B22" s="117" t="s">
        <v>183</v>
      </c>
      <c r="E22" s="119"/>
      <c r="F22" s="93">
        <v>7066</v>
      </c>
      <c r="G22" s="135"/>
      <c r="H22" s="118">
        <v>7066</v>
      </c>
      <c r="I22" s="118"/>
      <c r="J22" s="298">
        <v>1955457</v>
      </c>
      <c r="K22" s="294"/>
      <c r="L22" s="294">
        <v>1830544</v>
      </c>
    </row>
    <row r="23" spans="1:12" ht="15" customHeight="1">
      <c r="A23" s="117" t="s">
        <v>184</v>
      </c>
      <c r="E23" s="119"/>
      <c r="F23" s="93"/>
      <c r="G23" s="135"/>
      <c r="I23" s="118"/>
      <c r="J23" s="298"/>
      <c r="K23" s="294"/>
      <c r="L23" s="294"/>
    </row>
    <row r="24" spans="2:12" ht="15" customHeight="1">
      <c r="B24" s="117" t="s">
        <v>185</v>
      </c>
      <c r="E24" s="119"/>
      <c r="F24" s="93">
        <v>75000</v>
      </c>
      <c r="G24" s="135"/>
      <c r="H24" s="118">
        <v>75000</v>
      </c>
      <c r="I24" s="118"/>
      <c r="J24" s="292">
        <v>15385</v>
      </c>
      <c r="K24" s="294"/>
      <c r="L24" s="299">
        <v>52447</v>
      </c>
    </row>
    <row r="25" spans="1:12" ht="15" customHeight="1">
      <c r="A25" s="117" t="s">
        <v>65</v>
      </c>
      <c r="F25" s="94">
        <v>1010212</v>
      </c>
      <c r="G25" s="135"/>
      <c r="H25" s="122">
        <v>833299</v>
      </c>
      <c r="I25" s="118"/>
      <c r="J25" s="300">
        <v>242470</v>
      </c>
      <c r="K25" s="301"/>
      <c r="L25" s="302">
        <v>282809</v>
      </c>
    </row>
    <row r="26" spans="6:11" ht="15" customHeight="1">
      <c r="F26" s="93"/>
      <c r="G26" s="135"/>
      <c r="I26" s="136"/>
      <c r="J26" s="93"/>
      <c r="K26" s="135"/>
    </row>
    <row r="27" spans="1:12" ht="15" customHeight="1">
      <c r="A27" s="138" t="s">
        <v>5</v>
      </c>
      <c r="F27" s="94">
        <f>SUM(F17:F25)</f>
        <v>8880332</v>
      </c>
      <c r="G27" s="135"/>
      <c r="H27" s="122">
        <f>SUM(H17:H25)</f>
        <v>7389234</v>
      </c>
      <c r="I27" s="136"/>
      <c r="J27" s="94">
        <f>SUM(J17:J25)</f>
        <v>4058532</v>
      </c>
      <c r="K27" s="135"/>
      <c r="L27" s="122">
        <f>SUM(L17:L25)</f>
        <v>3591802</v>
      </c>
    </row>
    <row r="28" spans="6:11" ht="15" customHeight="1">
      <c r="F28" s="93"/>
      <c r="G28" s="135"/>
      <c r="I28" s="136"/>
      <c r="J28" s="93"/>
      <c r="K28" s="135"/>
    </row>
    <row r="29" spans="1:11" ht="15" customHeight="1">
      <c r="A29" s="115" t="s">
        <v>6</v>
      </c>
      <c r="F29" s="93"/>
      <c r="G29" s="135"/>
      <c r="I29" s="136"/>
      <c r="J29" s="93"/>
      <c r="K29" s="135"/>
    </row>
    <row r="30" spans="6:11" ht="15" customHeight="1">
      <c r="F30" s="93"/>
      <c r="G30" s="135"/>
      <c r="I30" s="136"/>
      <c r="J30" s="93"/>
      <c r="K30" s="135"/>
    </row>
    <row r="31" spans="1:12" ht="15" customHeight="1">
      <c r="A31" s="117" t="s">
        <v>132</v>
      </c>
      <c r="D31" s="116">
        <v>7</v>
      </c>
      <c r="F31" s="93">
        <v>232641</v>
      </c>
      <c r="G31" s="135"/>
      <c r="H31" s="118">
        <v>177457</v>
      </c>
      <c r="I31" s="118"/>
      <c r="J31" s="93">
        <v>148129</v>
      </c>
      <c r="K31" s="118"/>
      <c r="L31" s="118">
        <v>92945</v>
      </c>
    </row>
    <row r="32" spans="1:11" ht="15" customHeight="1">
      <c r="A32" s="117" t="s">
        <v>252</v>
      </c>
      <c r="F32" s="93"/>
      <c r="G32" s="135"/>
      <c r="I32" s="118"/>
      <c r="J32" s="93"/>
      <c r="K32" s="118"/>
    </row>
    <row r="33" spans="2:12" ht="15" customHeight="1">
      <c r="B33" s="117" t="s">
        <v>253</v>
      </c>
      <c r="D33" s="303">
        <v>10.1</v>
      </c>
      <c r="F33" s="93">
        <v>20000</v>
      </c>
      <c r="G33" s="135"/>
      <c r="H33" s="118">
        <v>0</v>
      </c>
      <c r="I33" s="118"/>
      <c r="J33" s="93">
        <v>841454</v>
      </c>
      <c r="K33" s="118"/>
      <c r="L33" s="118">
        <v>0</v>
      </c>
    </row>
    <row r="34" spans="1:11" ht="15" customHeight="1">
      <c r="A34" s="117" t="s">
        <v>186</v>
      </c>
      <c r="F34" s="93"/>
      <c r="G34" s="135"/>
      <c r="I34" s="118"/>
      <c r="J34" s="93"/>
      <c r="K34" s="118"/>
    </row>
    <row r="35" spans="2:12" ht="15" customHeight="1">
      <c r="B35" s="117" t="s">
        <v>187</v>
      </c>
      <c r="D35" s="116">
        <v>9</v>
      </c>
      <c r="F35" s="93">
        <v>5510478</v>
      </c>
      <c r="G35" s="135"/>
      <c r="H35" s="118">
        <v>5526612</v>
      </c>
      <c r="I35" s="118"/>
      <c r="J35" s="93">
        <v>5461858</v>
      </c>
      <c r="K35" s="118"/>
      <c r="L35" s="118">
        <v>5479324</v>
      </c>
    </row>
    <row r="36" spans="1:12" ht="15" customHeight="1">
      <c r="A36" s="117" t="s">
        <v>66</v>
      </c>
      <c r="D36" s="116">
        <v>10</v>
      </c>
      <c r="F36" s="93" t="s">
        <v>249</v>
      </c>
      <c r="G36" s="119"/>
      <c r="H36" s="118">
        <v>0</v>
      </c>
      <c r="I36" s="119"/>
      <c r="J36" s="139">
        <v>28271867</v>
      </c>
      <c r="K36" s="119"/>
      <c r="L36" s="119">
        <v>27719122</v>
      </c>
    </row>
    <row r="37" spans="1:12" ht="15" customHeight="1">
      <c r="A37" s="117" t="s">
        <v>149</v>
      </c>
      <c r="D37" s="116">
        <v>10</v>
      </c>
      <c r="F37" s="93">
        <v>1483006</v>
      </c>
      <c r="G37" s="119"/>
      <c r="H37" s="118">
        <v>1500482</v>
      </c>
      <c r="I37" s="119"/>
      <c r="J37" s="93" t="s">
        <v>249</v>
      </c>
      <c r="K37" s="119"/>
      <c r="L37" s="118">
        <v>0</v>
      </c>
    </row>
    <row r="38" spans="1:12" ht="15" customHeight="1">
      <c r="A38" s="117" t="s">
        <v>114</v>
      </c>
      <c r="D38" s="116">
        <v>10</v>
      </c>
      <c r="F38" s="93">
        <v>22487</v>
      </c>
      <c r="G38" s="119"/>
      <c r="H38" s="118">
        <v>28990</v>
      </c>
      <c r="I38" s="119"/>
      <c r="J38" s="140">
        <v>45471</v>
      </c>
      <c r="K38" s="119"/>
      <c r="L38" s="141">
        <v>45471</v>
      </c>
    </row>
    <row r="39" spans="1:12" ht="15" customHeight="1">
      <c r="A39" s="117" t="s">
        <v>188</v>
      </c>
      <c r="D39" s="142"/>
      <c r="F39" s="93">
        <v>4846</v>
      </c>
      <c r="G39" s="135"/>
      <c r="H39" s="118">
        <v>4846</v>
      </c>
      <c r="I39" s="118"/>
      <c r="J39" s="93">
        <v>9660615</v>
      </c>
      <c r="K39" s="118"/>
      <c r="L39" s="118">
        <v>10333553</v>
      </c>
    </row>
    <row r="40" spans="1:12" ht="15" customHeight="1">
      <c r="A40" s="117" t="s">
        <v>238</v>
      </c>
      <c r="F40" s="93">
        <v>66676</v>
      </c>
      <c r="G40" s="135"/>
      <c r="H40" s="118">
        <v>67194</v>
      </c>
      <c r="I40" s="118"/>
      <c r="J40" s="93">
        <v>1038326</v>
      </c>
      <c r="K40" s="118"/>
      <c r="L40" s="118">
        <v>1038844</v>
      </c>
    </row>
    <row r="41" spans="1:12" ht="15" customHeight="1">
      <c r="A41" s="117" t="s">
        <v>67</v>
      </c>
      <c r="D41" s="116">
        <v>11</v>
      </c>
      <c r="F41" s="93">
        <v>57115285</v>
      </c>
      <c r="G41" s="135"/>
      <c r="H41" s="118">
        <v>55856939</v>
      </c>
      <c r="I41" s="118"/>
      <c r="J41" s="93">
        <v>330546</v>
      </c>
      <c r="K41" s="118"/>
      <c r="L41" s="118">
        <v>347349</v>
      </c>
    </row>
    <row r="42" spans="1:12" ht="15" customHeight="1">
      <c r="A42" s="117" t="s">
        <v>189</v>
      </c>
      <c r="D42" s="116">
        <v>12</v>
      </c>
      <c r="F42" s="93">
        <v>1746137</v>
      </c>
      <c r="G42" s="135"/>
      <c r="H42" s="118">
        <v>1778324</v>
      </c>
      <c r="I42" s="118"/>
      <c r="J42" s="93">
        <v>297780</v>
      </c>
      <c r="K42" s="118"/>
      <c r="L42" s="118">
        <v>303779</v>
      </c>
    </row>
    <row r="43" spans="1:12" ht="15" customHeight="1">
      <c r="A43" s="117" t="s">
        <v>115</v>
      </c>
      <c r="F43" s="93">
        <v>1364065</v>
      </c>
      <c r="G43" s="135"/>
      <c r="H43" s="118">
        <v>1337333</v>
      </c>
      <c r="I43" s="118"/>
      <c r="J43" s="93" t="s">
        <v>249</v>
      </c>
      <c r="K43" s="118"/>
      <c r="L43" s="118">
        <v>0</v>
      </c>
    </row>
    <row r="44" spans="1:12" ht="15" customHeight="1">
      <c r="A44" s="117" t="s">
        <v>68</v>
      </c>
      <c r="D44" s="116">
        <v>11</v>
      </c>
      <c r="F44" s="93">
        <v>2809748</v>
      </c>
      <c r="G44" s="135"/>
      <c r="H44" s="118">
        <v>2792580</v>
      </c>
      <c r="I44" s="118"/>
      <c r="J44" s="93">
        <v>10735</v>
      </c>
      <c r="K44" s="118"/>
      <c r="L44" s="118">
        <v>11560</v>
      </c>
    </row>
    <row r="45" spans="1:12" ht="15" customHeight="1">
      <c r="A45" s="117" t="s">
        <v>94</v>
      </c>
      <c r="F45" s="93">
        <v>113366</v>
      </c>
      <c r="G45" s="135"/>
      <c r="H45" s="118">
        <v>111284</v>
      </c>
      <c r="I45" s="118"/>
      <c r="J45" s="93" t="s">
        <v>249</v>
      </c>
      <c r="K45" s="118"/>
      <c r="L45" s="118">
        <v>0</v>
      </c>
    </row>
    <row r="46" spans="1:12" ht="15" customHeight="1">
      <c r="A46" s="117" t="s">
        <v>143</v>
      </c>
      <c r="D46" s="116">
        <v>13</v>
      </c>
      <c r="F46" s="94">
        <v>1649396</v>
      </c>
      <c r="G46" s="135"/>
      <c r="H46" s="122">
        <v>1912493</v>
      </c>
      <c r="I46" s="136"/>
      <c r="J46" s="94">
        <v>963894</v>
      </c>
      <c r="K46" s="135"/>
      <c r="L46" s="122">
        <v>936065</v>
      </c>
    </row>
    <row r="47" spans="6:11" ht="15" customHeight="1">
      <c r="F47" s="93"/>
      <c r="G47" s="135"/>
      <c r="I47" s="136"/>
      <c r="J47" s="93"/>
      <c r="K47" s="135"/>
    </row>
    <row r="48" spans="1:12" ht="15" customHeight="1">
      <c r="A48" s="115" t="s">
        <v>8</v>
      </c>
      <c r="B48" s="119"/>
      <c r="F48" s="94">
        <f>SUM(F31:F46)</f>
        <v>72138131</v>
      </c>
      <c r="G48" s="135"/>
      <c r="H48" s="122">
        <f>SUM(H31:H46)</f>
        <v>71094534</v>
      </c>
      <c r="I48" s="136"/>
      <c r="J48" s="94">
        <f>SUM(J31:J46)</f>
        <v>47070675</v>
      </c>
      <c r="K48" s="135"/>
      <c r="L48" s="122">
        <f>SUM(L31:L46)</f>
        <v>46308012</v>
      </c>
    </row>
    <row r="49" spans="6:11" ht="15" customHeight="1">
      <c r="F49" s="93"/>
      <c r="G49" s="135"/>
      <c r="I49" s="136"/>
      <c r="J49" s="93"/>
      <c r="K49" s="135"/>
    </row>
    <row r="50" spans="1:12" ht="15" customHeight="1" thickBot="1">
      <c r="A50" s="115" t="s">
        <v>14</v>
      </c>
      <c r="F50" s="102">
        <f>F27+F48</f>
        <v>81018463</v>
      </c>
      <c r="G50" s="135"/>
      <c r="H50" s="143">
        <f>H27+H48</f>
        <v>78483768</v>
      </c>
      <c r="I50" s="136"/>
      <c r="J50" s="102">
        <f>J27+J48</f>
        <v>51129207</v>
      </c>
      <c r="K50" s="135"/>
      <c r="L50" s="143">
        <f>L27+L48</f>
        <v>49899814</v>
      </c>
    </row>
    <row r="51" spans="1:11" ht="23.25" customHeight="1" thickTop="1">
      <c r="A51" s="115"/>
      <c r="G51" s="135"/>
      <c r="I51" s="136"/>
      <c r="K51" s="135"/>
    </row>
    <row r="52" spans="1:11" ht="15" customHeight="1">
      <c r="A52" s="115"/>
      <c r="G52" s="135"/>
      <c r="I52" s="136"/>
      <c r="K52" s="135"/>
    </row>
    <row r="53" spans="1:11" ht="15" customHeight="1">
      <c r="A53" s="117" t="s">
        <v>7</v>
      </c>
      <c r="G53" s="135"/>
      <c r="I53" s="136"/>
      <c r="K53" s="135"/>
    </row>
    <row r="54" spans="7:11" ht="15" customHeight="1">
      <c r="G54" s="135"/>
      <c r="I54" s="136"/>
      <c r="K54" s="135"/>
    </row>
    <row r="55" spans="7:11" ht="15" customHeight="1">
      <c r="G55" s="135"/>
      <c r="I55" s="136"/>
      <c r="K55" s="135"/>
    </row>
    <row r="56" spans="7:11" ht="10.5" customHeight="1">
      <c r="G56" s="135"/>
      <c r="I56" s="136"/>
      <c r="K56" s="135"/>
    </row>
    <row r="57" spans="1:12" ht="33" customHeight="1">
      <c r="A57" s="307" t="s">
        <v>263</v>
      </c>
      <c r="B57" s="307"/>
      <c r="C57" s="307"/>
      <c r="D57" s="307"/>
      <c r="E57" s="307"/>
      <c r="F57" s="307"/>
      <c r="G57" s="307"/>
      <c r="H57" s="307"/>
      <c r="I57" s="307"/>
      <c r="J57" s="307"/>
      <c r="K57" s="307"/>
      <c r="L57" s="307"/>
    </row>
    <row r="58" spans="1:12" s="110" customFormat="1" ht="16.5" customHeight="1">
      <c r="A58" s="106" t="str">
        <f>+A1</f>
        <v>Energy Absolute Public Company Limited</v>
      </c>
      <c r="B58" s="106"/>
      <c r="C58" s="106"/>
      <c r="D58" s="107"/>
      <c r="E58" s="108"/>
      <c r="F58" s="109"/>
      <c r="G58" s="144"/>
      <c r="H58" s="109"/>
      <c r="I58" s="145"/>
      <c r="J58" s="109"/>
      <c r="K58" s="144"/>
      <c r="L58" s="109"/>
    </row>
    <row r="59" spans="1:12" s="110" customFormat="1" ht="16.5" customHeight="1">
      <c r="A59" s="106" t="str">
        <f>+A2</f>
        <v>Statement of Financial Position </v>
      </c>
      <c r="B59" s="106"/>
      <c r="C59" s="106"/>
      <c r="D59" s="107"/>
      <c r="E59" s="108"/>
      <c r="F59" s="109"/>
      <c r="G59" s="144"/>
      <c r="H59" s="109"/>
      <c r="I59" s="145"/>
      <c r="J59" s="109"/>
      <c r="K59" s="144"/>
      <c r="L59" s="109"/>
    </row>
    <row r="60" spans="1:12" s="110" customFormat="1" ht="16.5" customHeight="1">
      <c r="A60" s="111" t="str">
        <f>+A3</f>
        <v>As at 31 March 2021</v>
      </c>
      <c r="B60" s="111"/>
      <c r="C60" s="111"/>
      <c r="D60" s="112"/>
      <c r="E60" s="113"/>
      <c r="F60" s="114"/>
      <c r="G60" s="146"/>
      <c r="H60" s="114"/>
      <c r="I60" s="147"/>
      <c r="J60" s="114"/>
      <c r="K60" s="146"/>
      <c r="L60" s="114"/>
    </row>
    <row r="61" spans="1:11" ht="16.5" customHeight="1">
      <c r="A61" s="115"/>
      <c r="B61" s="115"/>
      <c r="C61" s="115"/>
      <c r="G61" s="135"/>
      <c r="I61" s="136"/>
      <c r="K61" s="135"/>
    </row>
    <row r="62" spans="7:11" ht="16.5" customHeight="1">
      <c r="G62" s="135"/>
      <c r="I62" s="136"/>
      <c r="K62" s="135"/>
    </row>
    <row r="63" spans="7:12" ht="15.75" customHeight="1">
      <c r="G63" s="135"/>
      <c r="H63" s="120" t="s">
        <v>46</v>
      </c>
      <c r="L63" s="120" t="s">
        <v>101</v>
      </c>
    </row>
    <row r="64" spans="1:12" ht="15.75" customHeight="1">
      <c r="A64" s="119"/>
      <c r="D64" s="121"/>
      <c r="E64" s="115"/>
      <c r="F64" s="122"/>
      <c r="G64" s="123"/>
      <c r="H64" s="124" t="s">
        <v>133</v>
      </c>
      <c r="I64" s="125"/>
      <c r="J64" s="122"/>
      <c r="K64" s="123"/>
      <c r="L64" s="124" t="s">
        <v>133</v>
      </c>
    </row>
    <row r="65" spans="5:12" ht="15.75" customHeight="1">
      <c r="E65" s="115"/>
      <c r="F65" s="120" t="s">
        <v>54</v>
      </c>
      <c r="G65" s="125"/>
      <c r="H65" s="120" t="s">
        <v>45</v>
      </c>
      <c r="I65" s="125"/>
      <c r="J65" s="120" t="s">
        <v>54</v>
      </c>
      <c r="K65" s="125"/>
      <c r="L65" s="120" t="s">
        <v>45</v>
      </c>
    </row>
    <row r="66" spans="5:12" ht="15.75" customHeight="1">
      <c r="E66" s="115"/>
      <c r="F66" s="126" t="s">
        <v>241</v>
      </c>
      <c r="G66" s="120"/>
      <c r="H66" s="126" t="s">
        <v>1</v>
      </c>
      <c r="I66" s="127"/>
      <c r="J66" s="126" t="s">
        <v>241</v>
      </c>
      <c r="K66" s="120"/>
      <c r="L66" s="126" t="s">
        <v>1</v>
      </c>
    </row>
    <row r="67" spans="5:12" ht="15.75" customHeight="1">
      <c r="E67" s="115"/>
      <c r="F67" s="128">
        <v>2021</v>
      </c>
      <c r="G67" s="129"/>
      <c r="H67" s="128">
        <v>2020</v>
      </c>
      <c r="I67" s="127"/>
      <c r="J67" s="128">
        <v>2021</v>
      </c>
      <c r="K67" s="129"/>
      <c r="L67" s="128">
        <v>2020</v>
      </c>
    </row>
    <row r="68" spans="4:12" ht="15.75" customHeight="1">
      <c r="D68" s="130" t="s">
        <v>2</v>
      </c>
      <c r="E68" s="115"/>
      <c r="F68" s="131" t="s">
        <v>81</v>
      </c>
      <c r="G68" s="115"/>
      <c r="H68" s="131" t="s">
        <v>81</v>
      </c>
      <c r="I68" s="127"/>
      <c r="J68" s="131" t="s">
        <v>81</v>
      </c>
      <c r="K68" s="115"/>
      <c r="L68" s="131" t="s">
        <v>81</v>
      </c>
    </row>
    <row r="69" spans="4:12" ht="15.75" customHeight="1">
      <c r="D69" s="127"/>
      <c r="E69" s="115"/>
      <c r="F69" s="148"/>
      <c r="G69" s="149"/>
      <c r="H69" s="120"/>
      <c r="I69" s="150"/>
      <c r="J69" s="148"/>
      <c r="K69" s="149"/>
      <c r="L69" s="120"/>
    </row>
    <row r="70" spans="1:11" ht="15.75" customHeight="1">
      <c r="A70" s="115" t="s">
        <v>107</v>
      </c>
      <c r="F70" s="93"/>
      <c r="G70" s="135"/>
      <c r="I70" s="136"/>
      <c r="J70" s="93"/>
      <c r="K70" s="135"/>
    </row>
    <row r="71" spans="1:11" ht="15.75" customHeight="1">
      <c r="A71" s="115"/>
      <c r="F71" s="93"/>
      <c r="G71" s="135"/>
      <c r="I71" s="136"/>
      <c r="J71" s="93"/>
      <c r="K71" s="135"/>
    </row>
    <row r="72" spans="1:11" ht="15.75" customHeight="1">
      <c r="A72" s="115" t="s">
        <v>9</v>
      </c>
      <c r="F72" s="93"/>
      <c r="G72" s="135"/>
      <c r="I72" s="136"/>
      <c r="J72" s="93"/>
      <c r="K72" s="135"/>
    </row>
    <row r="73" spans="1:11" ht="15.75" customHeight="1">
      <c r="A73" s="115"/>
      <c r="F73" s="93"/>
      <c r="G73" s="135"/>
      <c r="I73" s="136"/>
      <c r="J73" s="93"/>
      <c r="K73" s="135"/>
    </row>
    <row r="74" spans="1:12" ht="15.75" customHeight="1">
      <c r="A74" s="117" t="s">
        <v>224</v>
      </c>
      <c r="D74" s="116">
        <v>14</v>
      </c>
      <c r="F74" s="93">
        <v>4445419</v>
      </c>
      <c r="G74" s="137"/>
      <c r="H74" s="118">
        <v>2640315</v>
      </c>
      <c r="I74" s="151"/>
      <c r="J74" s="103">
        <v>1288085</v>
      </c>
      <c r="K74" s="151"/>
      <c r="L74" s="151">
        <v>362177</v>
      </c>
    </row>
    <row r="75" spans="1:12" ht="15.75" customHeight="1">
      <c r="A75" s="117" t="s">
        <v>60</v>
      </c>
      <c r="D75" s="119"/>
      <c r="F75" s="93">
        <v>304505</v>
      </c>
      <c r="G75" s="137"/>
      <c r="H75" s="118">
        <v>372587</v>
      </c>
      <c r="I75" s="151"/>
      <c r="J75" s="103">
        <v>237636</v>
      </c>
      <c r="K75" s="151"/>
      <c r="L75" s="151">
        <v>269528</v>
      </c>
    </row>
    <row r="76" spans="1:12" ht="15.75" customHeight="1">
      <c r="A76" s="117" t="s">
        <v>90</v>
      </c>
      <c r="F76" s="93">
        <v>1060872</v>
      </c>
      <c r="G76" s="137"/>
      <c r="H76" s="118">
        <v>915949</v>
      </c>
      <c r="I76" s="151"/>
      <c r="J76" s="103">
        <v>469802</v>
      </c>
      <c r="K76" s="151"/>
      <c r="L76" s="151">
        <v>489525</v>
      </c>
    </row>
    <row r="77" spans="1:12" ht="15.75" customHeight="1">
      <c r="A77" s="117" t="s">
        <v>254</v>
      </c>
      <c r="D77" s="142">
        <v>10.1</v>
      </c>
      <c r="F77" s="93">
        <v>468153</v>
      </c>
      <c r="G77" s="137"/>
      <c r="H77" s="118">
        <v>0</v>
      </c>
      <c r="I77" s="151"/>
      <c r="J77" s="103" t="s">
        <v>249</v>
      </c>
      <c r="K77" s="151"/>
      <c r="L77" s="151">
        <v>0</v>
      </c>
    </row>
    <row r="78" spans="1:12" ht="15.75" customHeight="1">
      <c r="A78" s="117" t="s">
        <v>190</v>
      </c>
      <c r="F78" s="93"/>
      <c r="G78" s="137"/>
      <c r="I78" s="151"/>
      <c r="J78" s="103"/>
      <c r="K78" s="151"/>
      <c r="L78" s="151"/>
    </row>
    <row r="79" spans="2:12" ht="15.75" customHeight="1">
      <c r="B79" s="117" t="s">
        <v>191</v>
      </c>
      <c r="F79" s="93">
        <v>226567</v>
      </c>
      <c r="G79" s="137"/>
      <c r="H79" s="118">
        <v>128137</v>
      </c>
      <c r="I79" s="151"/>
      <c r="J79" s="103" t="s">
        <v>249</v>
      </c>
      <c r="K79" s="151"/>
      <c r="L79" s="151">
        <v>0</v>
      </c>
    </row>
    <row r="80" spans="1:12" ht="15.75" customHeight="1">
      <c r="A80" s="117" t="s">
        <v>225</v>
      </c>
      <c r="F80" s="93"/>
      <c r="G80" s="137"/>
      <c r="I80" s="151"/>
      <c r="J80" s="103"/>
      <c r="K80" s="151"/>
      <c r="L80" s="151"/>
    </row>
    <row r="81" spans="1:12" ht="15.75" customHeight="1">
      <c r="A81" s="119"/>
      <c r="B81" s="117" t="s">
        <v>185</v>
      </c>
      <c r="D81" s="142"/>
      <c r="F81" s="93">
        <v>35927</v>
      </c>
      <c r="G81" s="137"/>
      <c r="H81" s="118">
        <v>33926</v>
      </c>
      <c r="I81" s="151"/>
      <c r="J81" s="103">
        <v>5359904</v>
      </c>
      <c r="K81" s="151"/>
      <c r="L81" s="151">
        <v>4779904</v>
      </c>
    </row>
    <row r="82" spans="1:12" ht="15.75" customHeight="1">
      <c r="A82" s="117" t="s">
        <v>69</v>
      </c>
      <c r="F82" s="93"/>
      <c r="G82" s="137"/>
      <c r="I82" s="151"/>
      <c r="J82" s="103"/>
      <c r="K82" s="151"/>
      <c r="L82" s="151"/>
    </row>
    <row r="83" spans="2:12" ht="15.75" customHeight="1">
      <c r="B83" s="117" t="s">
        <v>192</v>
      </c>
      <c r="D83" s="116">
        <v>15</v>
      </c>
      <c r="F83" s="93">
        <v>2288661</v>
      </c>
      <c r="G83" s="137"/>
      <c r="H83" s="151">
        <v>5342357</v>
      </c>
      <c r="I83" s="151"/>
      <c r="J83" s="103">
        <v>535536</v>
      </c>
      <c r="K83" s="151"/>
      <c r="L83" s="151">
        <v>3535125</v>
      </c>
    </row>
    <row r="84" spans="1:12" ht="15.75" customHeight="1">
      <c r="A84" s="117" t="s">
        <v>194</v>
      </c>
      <c r="F84" s="93">
        <v>6101</v>
      </c>
      <c r="G84" s="137"/>
      <c r="H84" s="118">
        <v>10628</v>
      </c>
      <c r="I84" s="151"/>
      <c r="J84" s="93">
        <v>0</v>
      </c>
      <c r="K84" s="151"/>
      <c r="L84" s="151">
        <v>0</v>
      </c>
    </row>
    <row r="85" spans="1:12" ht="15.75" customHeight="1">
      <c r="A85" s="117" t="s">
        <v>193</v>
      </c>
      <c r="D85" s="152"/>
      <c r="F85" s="93">
        <v>67176</v>
      </c>
      <c r="G85" s="137"/>
      <c r="H85" s="151">
        <v>98741</v>
      </c>
      <c r="I85" s="151"/>
      <c r="J85" s="93">
        <v>12937</v>
      </c>
      <c r="K85" s="151"/>
      <c r="L85" s="151">
        <v>54590</v>
      </c>
    </row>
    <row r="86" spans="1:12" ht="15.75" customHeight="1">
      <c r="A86" s="117" t="s">
        <v>148</v>
      </c>
      <c r="D86" s="116">
        <v>16</v>
      </c>
      <c r="F86" s="93">
        <v>3999929</v>
      </c>
      <c r="G86" s="137"/>
      <c r="H86" s="151">
        <v>3999466</v>
      </c>
      <c r="I86" s="151"/>
      <c r="J86" s="103">
        <v>3999929</v>
      </c>
      <c r="K86" s="151"/>
      <c r="L86" s="151">
        <v>3999466</v>
      </c>
    </row>
    <row r="87" spans="1:12" ht="15.75" customHeight="1">
      <c r="A87" s="117" t="s">
        <v>70</v>
      </c>
      <c r="F87" s="93">
        <v>12790</v>
      </c>
      <c r="G87" s="137"/>
      <c r="H87" s="118">
        <v>12610</v>
      </c>
      <c r="I87" s="151"/>
      <c r="J87" s="93" t="s">
        <v>249</v>
      </c>
      <c r="K87" s="151"/>
      <c r="L87" s="151">
        <v>0</v>
      </c>
    </row>
    <row r="88" spans="1:12" ht="15.75" customHeight="1">
      <c r="A88" s="117" t="s">
        <v>91</v>
      </c>
      <c r="D88" s="142"/>
      <c r="F88" s="94">
        <v>15460</v>
      </c>
      <c r="G88" s="137"/>
      <c r="H88" s="122">
        <v>9727</v>
      </c>
      <c r="I88" s="151"/>
      <c r="J88" s="104" t="s">
        <v>249</v>
      </c>
      <c r="K88" s="151"/>
      <c r="L88" s="153">
        <v>0</v>
      </c>
    </row>
    <row r="89" spans="1:11" ht="15.75" customHeight="1">
      <c r="A89" s="119"/>
      <c r="B89" s="154"/>
      <c r="F89" s="93"/>
      <c r="G89" s="137"/>
      <c r="I89" s="136"/>
      <c r="J89" s="93"/>
      <c r="K89" s="135"/>
    </row>
    <row r="90" spans="1:12" ht="15.75" customHeight="1">
      <c r="A90" s="115" t="s">
        <v>10</v>
      </c>
      <c r="B90" s="119"/>
      <c r="F90" s="94">
        <f>SUM(F74:F88)</f>
        <v>12931560</v>
      </c>
      <c r="G90" s="135"/>
      <c r="H90" s="122">
        <f>SUM(H74:H88)</f>
        <v>13564443</v>
      </c>
      <c r="I90" s="136"/>
      <c r="J90" s="94">
        <f>SUM(J74:J88)</f>
        <v>11903829</v>
      </c>
      <c r="K90" s="135"/>
      <c r="L90" s="122">
        <f>SUM(L74:L88)</f>
        <v>13490315</v>
      </c>
    </row>
    <row r="91" spans="6:11" ht="15.75" customHeight="1">
      <c r="F91" s="93"/>
      <c r="G91" s="135"/>
      <c r="I91" s="136"/>
      <c r="J91" s="93"/>
      <c r="K91" s="135"/>
    </row>
    <row r="92" spans="1:11" ht="15.75" customHeight="1">
      <c r="A92" s="115" t="s">
        <v>11</v>
      </c>
      <c r="F92" s="93"/>
      <c r="G92" s="135"/>
      <c r="I92" s="136"/>
      <c r="J92" s="93"/>
      <c r="K92" s="135"/>
    </row>
    <row r="93" spans="1:11" ht="4.5" customHeight="1">
      <c r="A93" s="115"/>
      <c r="F93" s="93"/>
      <c r="G93" s="135"/>
      <c r="I93" s="136"/>
      <c r="J93" s="93"/>
      <c r="K93" s="135"/>
    </row>
    <row r="94" spans="1:12" ht="15.75" customHeight="1">
      <c r="A94" s="117" t="s">
        <v>194</v>
      </c>
      <c r="D94" s="155"/>
      <c r="F94" s="93">
        <v>2252</v>
      </c>
      <c r="G94" s="135"/>
      <c r="H94" s="118">
        <v>3205</v>
      </c>
      <c r="I94" s="151"/>
      <c r="J94" s="103" t="s">
        <v>249</v>
      </c>
      <c r="K94" s="151"/>
      <c r="L94" s="151">
        <v>0</v>
      </c>
    </row>
    <row r="95" spans="1:12" ht="15.75" customHeight="1">
      <c r="A95" s="117" t="s">
        <v>147</v>
      </c>
      <c r="D95" s="155">
        <v>15</v>
      </c>
      <c r="F95" s="93">
        <v>20437233</v>
      </c>
      <c r="G95" s="135"/>
      <c r="H95" s="118">
        <v>18897599</v>
      </c>
      <c r="I95" s="151"/>
      <c r="J95" s="103">
        <v>3383048</v>
      </c>
      <c r="K95" s="151"/>
      <c r="L95" s="151">
        <v>1886868</v>
      </c>
    </row>
    <row r="96" spans="1:12" ht="15.75" customHeight="1">
      <c r="A96" s="117" t="s">
        <v>129</v>
      </c>
      <c r="D96" s="155">
        <v>16</v>
      </c>
      <c r="F96" s="93">
        <v>12192301</v>
      </c>
      <c r="G96" s="135"/>
      <c r="H96" s="118">
        <v>12192301</v>
      </c>
      <c r="I96" s="151"/>
      <c r="J96" s="103">
        <v>12192301</v>
      </c>
      <c r="K96" s="151"/>
      <c r="L96" s="151">
        <v>12192301</v>
      </c>
    </row>
    <row r="97" spans="1:12" ht="15.75" customHeight="1">
      <c r="A97" s="117" t="s">
        <v>91</v>
      </c>
      <c r="D97" s="155"/>
      <c r="F97" s="93">
        <v>130158</v>
      </c>
      <c r="G97" s="135"/>
      <c r="H97" s="118">
        <v>76478</v>
      </c>
      <c r="I97" s="151"/>
      <c r="J97" s="103" t="s">
        <v>249</v>
      </c>
      <c r="K97" s="151"/>
      <c r="L97" s="151">
        <v>0</v>
      </c>
    </row>
    <row r="98" spans="1:12" ht="15.75" customHeight="1">
      <c r="A98" s="117" t="s">
        <v>195</v>
      </c>
      <c r="D98" s="152"/>
      <c r="F98" s="93">
        <v>1641640</v>
      </c>
      <c r="G98" s="135"/>
      <c r="H98" s="118">
        <v>1674909</v>
      </c>
      <c r="I98" s="151"/>
      <c r="J98" s="93">
        <v>259223</v>
      </c>
      <c r="K98" s="151"/>
      <c r="L98" s="151">
        <v>260749</v>
      </c>
    </row>
    <row r="99" spans="1:12" ht="15.75" customHeight="1">
      <c r="A99" s="117" t="s">
        <v>196</v>
      </c>
      <c r="D99" s="155"/>
      <c r="F99" s="139">
        <v>334407</v>
      </c>
      <c r="G99" s="119"/>
      <c r="H99" s="151">
        <v>296341</v>
      </c>
      <c r="I99" s="151"/>
      <c r="J99" s="93">
        <v>61580</v>
      </c>
      <c r="K99" s="151"/>
      <c r="L99" s="151">
        <v>57637</v>
      </c>
    </row>
    <row r="100" spans="1:12" ht="15.75" customHeight="1">
      <c r="A100" s="117" t="s">
        <v>71</v>
      </c>
      <c r="D100" s="155"/>
      <c r="F100" s="93">
        <v>71601</v>
      </c>
      <c r="G100" s="135"/>
      <c r="H100" s="118">
        <v>67613</v>
      </c>
      <c r="I100" s="151"/>
      <c r="J100" s="103">
        <v>55897</v>
      </c>
      <c r="K100" s="151"/>
      <c r="L100" s="151">
        <v>52929</v>
      </c>
    </row>
    <row r="101" spans="1:12" ht="15.75" customHeight="1">
      <c r="A101" s="117" t="s">
        <v>177</v>
      </c>
      <c r="D101" s="152">
        <v>19.6</v>
      </c>
      <c r="F101" s="93" t="s">
        <v>249</v>
      </c>
      <c r="G101" s="135"/>
      <c r="H101" s="118">
        <v>0</v>
      </c>
      <c r="I101" s="151"/>
      <c r="J101" s="103">
        <v>789443</v>
      </c>
      <c r="K101" s="151"/>
      <c r="L101" s="151">
        <v>769730</v>
      </c>
    </row>
    <row r="102" spans="1:12" ht="15.75" customHeight="1">
      <c r="A102" s="117" t="s">
        <v>85</v>
      </c>
      <c r="D102" s="155">
        <v>17</v>
      </c>
      <c r="F102" s="93">
        <v>2083830</v>
      </c>
      <c r="G102" s="135"/>
      <c r="H102" s="118">
        <v>2073683</v>
      </c>
      <c r="I102" s="151"/>
      <c r="J102" s="103">
        <v>1593</v>
      </c>
      <c r="K102" s="151"/>
      <c r="L102" s="151">
        <v>1593</v>
      </c>
    </row>
    <row r="103" spans="1:12" ht="15.75" customHeight="1">
      <c r="A103" s="117" t="s">
        <v>127</v>
      </c>
      <c r="F103" s="94">
        <v>4532</v>
      </c>
      <c r="G103" s="135"/>
      <c r="H103" s="122">
        <v>10318</v>
      </c>
      <c r="I103" s="136"/>
      <c r="J103" s="94">
        <v>1540</v>
      </c>
      <c r="K103" s="135"/>
      <c r="L103" s="122">
        <v>1540</v>
      </c>
    </row>
    <row r="104" spans="6:11" ht="15.75" customHeight="1">
      <c r="F104" s="93"/>
      <c r="G104" s="135"/>
      <c r="I104" s="137"/>
      <c r="J104" s="93"/>
      <c r="K104" s="137"/>
    </row>
    <row r="105" spans="1:12" ht="15.75" customHeight="1">
      <c r="A105" s="115" t="s">
        <v>12</v>
      </c>
      <c r="B105" s="119"/>
      <c r="F105" s="94">
        <f>SUM(F94:F103)</f>
        <v>36897954</v>
      </c>
      <c r="G105" s="135"/>
      <c r="H105" s="122">
        <f>SUM(H94:H103)</f>
        <v>35292447</v>
      </c>
      <c r="I105" s="136"/>
      <c r="J105" s="94">
        <f>SUM(J94:J103)</f>
        <v>16744625</v>
      </c>
      <c r="K105" s="135"/>
      <c r="L105" s="122">
        <f>SUM(L94:L103)</f>
        <v>15223347</v>
      </c>
    </row>
    <row r="106" spans="1:11" ht="15.75" customHeight="1">
      <c r="A106" s="115"/>
      <c r="F106" s="93"/>
      <c r="G106" s="135"/>
      <c r="I106" s="136"/>
      <c r="J106" s="93"/>
      <c r="K106" s="135"/>
    </row>
    <row r="107" spans="1:12" ht="15.75" customHeight="1">
      <c r="A107" s="115" t="s">
        <v>13</v>
      </c>
      <c r="B107" s="115"/>
      <c r="F107" s="94">
        <f>F90+F105</f>
        <v>49829514</v>
      </c>
      <c r="G107" s="135"/>
      <c r="H107" s="122">
        <f>H90+H105</f>
        <v>48856890</v>
      </c>
      <c r="I107" s="136"/>
      <c r="J107" s="94">
        <f>J90+J105</f>
        <v>28648454</v>
      </c>
      <c r="K107" s="135"/>
      <c r="L107" s="122">
        <f>L90+L105</f>
        <v>28713662</v>
      </c>
    </row>
    <row r="108" spans="1:12" ht="15.75" customHeight="1">
      <c r="A108" s="115"/>
      <c r="B108" s="115"/>
      <c r="F108" s="61"/>
      <c r="G108" s="278"/>
      <c r="H108" s="61"/>
      <c r="I108" s="279"/>
      <c r="J108" s="61"/>
      <c r="K108" s="135"/>
      <c r="L108" s="280"/>
    </row>
    <row r="109" spans="1:12" ht="15.75" customHeight="1">
      <c r="A109" s="115"/>
      <c r="B109" s="115"/>
      <c r="F109" s="61"/>
      <c r="G109" s="278"/>
      <c r="H109" s="61"/>
      <c r="I109" s="279"/>
      <c r="J109" s="61"/>
      <c r="K109" s="135"/>
      <c r="L109" s="280"/>
    </row>
    <row r="110" spans="1:12" ht="10.5" customHeight="1">
      <c r="A110" s="115"/>
      <c r="B110" s="115"/>
      <c r="F110" s="61"/>
      <c r="G110" s="278"/>
      <c r="H110" s="61"/>
      <c r="I110" s="279"/>
      <c r="J110" s="61"/>
      <c r="K110" s="135"/>
      <c r="L110" s="280"/>
    </row>
    <row r="111" spans="1:12" ht="33" customHeight="1">
      <c r="A111" s="307" t="str">
        <f>A57</f>
        <v>The accompanying condensed notes to the interim financial information on pages 12 to 39 are an integral part of this interim financial information.</v>
      </c>
      <c r="B111" s="307"/>
      <c r="C111" s="307"/>
      <c r="D111" s="307"/>
      <c r="E111" s="307"/>
      <c r="F111" s="307"/>
      <c r="G111" s="307"/>
      <c r="H111" s="307"/>
      <c r="I111" s="307"/>
      <c r="J111" s="307"/>
      <c r="K111" s="307"/>
      <c r="L111" s="307"/>
    </row>
    <row r="112" spans="1:12" s="110" customFormat="1" ht="16.5" customHeight="1">
      <c r="A112" s="106" t="str">
        <f>+A1</f>
        <v>Energy Absolute Public Company Limited</v>
      </c>
      <c r="B112" s="106"/>
      <c r="C112" s="106"/>
      <c r="D112" s="107"/>
      <c r="E112" s="108"/>
      <c r="F112" s="109"/>
      <c r="G112" s="144"/>
      <c r="H112" s="109"/>
      <c r="I112" s="145"/>
      <c r="J112" s="109"/>
      <c r="K112" s="144"/>
      <c r="L112" s="109"/>
    </row>
    <row r="113" spans="1:12" s="110" customFormat="1" ht="16.5" customHeight="1">
      <c r="A113" s="106" t="str">
        <f>+A2</f>
        <v>Statement of Financial Position </v>
      </c>
      <c r="B113" s="106"/>
      <c r="C113" s="106"/>
      <c r="D113" s="107"/>
      <c r="E113" s="108"/>
      <c r="F113" s="109"/>
      <c r="G113" s="144"/>
      <c r="H113" s="109"/>
      <c r="I113" s="145"/>
      <c r="J113" s="109"/>
      <c r="K113" s="144"/>
      <c r="L113" s="109"/>
    </row>
    <row r="114" spans="1:12" s="110" customFormat="1" ht="16.5" customHeight="1">
      <c r="A114" s="111" t="str">
        <f>+A3</f>
        <v>As at 31 March 2021</v>
      </c>
      <c r="B114" s="111"/>
      <c r="C114" s="111"/>
      <c r="D114" s="112"/>
      <c r="E114" s="113"/>
      <c r="F114" s="114"/>
      <c r="G114" s="146"/>
      <c r="H114" s="114"/>
      <c r="I114" s="147"/>
      <c r="J114" s="114"/>
      <c r="K114" s="146"/>
      <c r="L114" s="114"/>
    </row>
    <row r="115" spans="1:11" ht="16.5" customHeight="1">
      <c r="A115" s="115"/>
      <c r="B115" s="115"/>
      <c r="C115" s="115"/>
      <c r="G115" s="135"/>
      <c r="I115" s="136"/>
      <c r="K115" s="135"/>
    </row>
    <row r="116" spans="7:11" ht="16.5" customHeight="1">
      <c r="G116" s="135"/>
      <c r="I116" s="136"/>
      <c r="K116" s="135"/>
    </row>
    <row r="117" spans="7:12" ht="16.5" customHeight="1">
      <c r="G117" s="135"/>
      <c r="H117" s="120" t="s">
        <v>46</v>
      </c>
      <c r="L117" s="120" t="s">
        <v>101</v>
      </c>
    </row>
    <row r="118" spans="1:12" ht="16.5" customHeight="1">
      <c r="A118" s="119"/>
      <c r="D118" s="121"/>
      <c r="E118" s="115"/>
      <c r="F118" s="122"/>
      <c r="G118" s="123"/>
      <c r="H118" s="124" t="s">
        <v>133</v>
      </c>
      <c r="I118" s="125"/>
      <c r="J118" s="122"/>
      <c r="K118" s="123"/>
      <c r="L118" s="124" t="s">
        <v>133</v>
      </c>
    </row>
    <row r="119" spans="5:12" ht="16.5" customHeight="1">
      <c r="E119" s="115"/>
      <c r="F119" s="120" t="s">
        <v>54</v>
      </c>
      <c r="G119" s="125"/>
      <c r="H119" s="120" t="s">
        <v>45</v>
      </c>
      <c r="I119" s="125"/>
      <c r="J119" s="120" t="s">
        <v>54</v>
      </c>
      <c r="K119" s="125"/>
      <c r="L119" s="120" t="s">
        <v>45</v>
      </c>
    </row>
    <row r="120" spans="5:12" ht="16.5" customHeight="1">
      <c r="E120" s="115"/>
      <c r="F120" s="126" t="s">
        <v>241</v>
      </c>
      <c r="G120" s="120"/>
      <c r="H120" s="126" t="s">
        <v>1</v>
      </c>
      <c r="I120" s="127"/>
      <c r="J120" s="126" t="s">
        <v>241</v>
      </c>
      <c r="K120" s="120"/>
      <c r="L120" s="126" t="s">
        <v>1</v>
      </c>
    </row>
    <row r="121" spans="5:12" ht="16.5" customHeight="1">
      <c r="E121" s="115"/>
      <c r="F121" s="128">
        <v>2021</v>
      </c>
      <c r="G121" s="129"/>
      <c r="H121" s="128">
        <v>2020</v>
      </c>
      <c r="I121" s="127"/>
      <c r="J121" s="128">
        <v>2021</v>
      </c>
      <c r="K121" s="129"/>
      <c r="L121" s="128">
        <v>2020</v>
      </c>
    </row>
    <row r="122" spans="4:12" ht="16.5" customHeight="1">
      <c r="D122" s="127"/>
      <c r="E122" s="115"/>
      <c r="F122" s="131" t="s">
        <v>81</v>
      </c>
      <c r="G122" s="115"/>
      <c r="H122" s="131" t="s">
        <v>81</v>
      </c>
      <c r="I122" s="127"/>
      <c r="J122" s="131" t="s">
        <v>81</v>
      </c>
      <c r="K122" s="115"/>
      <c r="L122" s="131" t="s">
        <v>81</v>
      </c>
    </row>
    <row r="123" spans="4:12" ht="16.5" customHeight="1">
      <c r="D123" s="127"/>
      <c r="E123" s="115"/>
      <c r="F123" s="148"/>
      <c r="G123" s="149"/>
      <c r="H123" s="120"/>
      <c r="I123" s="150"/>
      <c r="J123" s="148"/>
      <c r="K123" s="149"/>
      <c r="L123" s="120"/>
    </row>
    <row r="124" spans="1:11" ht="16.5" customHeight="1">
      <c r="A124" s="115" t="s">
        <v>176</v>
      </c>
      <c r="F124" s="93"/>
      <c r="G124" s="135"/>
      <c r="I124" s="136"/>
      <c r="J124" s="93"/>
      <c r="K124" s="135"/>
    </row>
    <row r="125" spans="1:11" ht="16.5" customHeight="1">
      <c r="A125" s="115"/>
      <c r="F125" s="93"/>
      <c r="G125" s="135"/>
      <c r="I125" s="136"/>
      <c r="J125" s="93"/>
      <c r="K125" s="135"/>
    </row>
    <row r="126" spans="1:11" ht="16.5" customHeight="1">
      <c r="A126" s="115" t="s">
        <v>108</v>
      </c>
      <c r="F126" s="93"/>
      <c r="G126" s="135"/>
      <c r="I126" s="136"/>
      <c r="J126" s="93"/>
      <c r="K126" s="135"/>
    </row>
    <row r="127" spans="1:11" ht="16.5" customHeight="1">
      <c r="A127" s="115"/>
      <c r="F127" s="93"/>
      <c r="G127" s="135"/>
      <c r="I127" s="136"/>
      <c r="J127" s="93"/>
      <c r="K127" s="135"/>
    </row>
    <row r="128" spans="1:11" ht="16.5" customHeight="1">
      <c r="A128" s="117" t="s">
        <v>15</v>
      </c>
      <c r="F128" s="93"/>
      <c r="G128" s="135"/>
      <c r="I128" s="136"/>
      <c r="J128" s="93"/>
      <c r="K128" s="135"/>
    </row>
    <row r="129" spans="2:12" ht="16.5" customHeight="1">
      <c r="B129" s="117" t="s">
        <v>36</v>
      </c>
      <c r="F129" s="139"/>
      <c r="G129" s="119"/>
      <c r="H129" s="119"/>
      <c r="I129" s="119"/>
      <c r="J129" s="139"/>
      <c r="K129" s="119"/>
      <c r="L129" s="119"/>
    </row>
    <row r="130" spans="3:12" ht="16.5" customHeight="1">
      <c r="C130" s="154" t="s">
        <v>83</v>
      </c>
      <c r="F130" s="139"/>
      <c r="G130" s="119"/>
      <c r="H130" s="119"/>
      <c r="I130" s="119"/>
      <c r="J130" s="139"/>
      <c r="K130" s="119"/>
      <c r="L130" s="119"/>
    </row>
    <row r="131" spans="3:12" ht="16.5" customHeight="1" thickBot="1">
      <c r="C131" s="117" t="s">
        <v>72</v>
      </c>
      <c r="F131" s="102">
        <v>373000</v>
      </c>
      <c r="G131" s="135"/>
      <c r="H131" s="143">
        <v>373000</v>
      </c>
      <c r="I131" s="136"/>
      <c r="J131" s="102">
        <v>373000</v>
      </c>
      <c r="K131" s="135"/>
      <c r="L131" s="143">
        <v>373000</v>
      </c>
    </row>
    <row r="132" spans="1:11" ht="16.5" customHeight="1" thickTop="1">
      <c r="A132" s="115"/>
      <c r="F132" s="93"/>
      <c r="G132" s="135"/>
      <c r="I132" s="136"/>
      <c r="J132" s="93"/>
      <c r="K132" s="135"/>
    </row>
    <row r="133" spans="2:12" ht="16.5" customHeight="1">
      <c r="B133" s="117" t="s">
        <v>16</v>
      </c>
      <c r="F133" s="139"/>
      <c r="G133" s="119"/>
      <c r="H133" s="119"/>
      <c r="I133" s="119"/>
      <c r="J133" s="139"/>
      <c r="K133" s="119"/>
      <c r="L133" s="119"/>
    </row>
    <row r="134" spans="2:12" ht="16.5" customHeight="1">
      <c r="B134" s="154"/>
      <c r="C134" s="154" t="s">
        <v>84</v>
      </c>
      <c r="F134" s="103"/>
      <c r="G134" s="135"/>
      <c r="H134" s="151"/>
      <c r="I134" s="151"/>
      <c r="J134" s="103"/>
      <c r="K134" s="151"/>
      <c r="L134" s="151"/>
    </row>
    <row r="135" spans="2:12" ht="16.5" customHeight="1">
      <c r="B135" s="154"/>
      <c r="C135" s="117" t="s">
        <v>73</v>
      </c>
      <c r="F135" s="103">
        <f>7!F27</f>
        <v>373000</v>
      </c>
      <c r="G135" s="135"/>
      <c r="H135" s="151">
        <v>373000</v>
      </c>
      <c r="I135" s="151"/>
      <c r="J135" s="103">
        <f>8!E19</f>
        <v>373000</v>
      </c>
      <c r="K135" s="151"/>
      <c r="L135" s="151">
        <v>373000</v>
      </c>
    </row>
    <row r="136" spans="1:12" ht="16.5" customHeight="1">
      <c r="A136" s="117" t="s">
        <v>17</v>
      </c>
      <c r="F136" s="103">
        <v>3680616</v>
      </c>
      <c r="G136" s="135"/>
      <c r="H136" s="151">
        <v>3680616</v>
      </c>
      <c r="I136" s="151"/>
      <c r="J136" s="103">
        <v>3680616</v>
      </c>
      <c r="K136" s="151"/>
      <c r="L136" s="151">
        <v>3680616</v>
      </c>
    </row>
    <row r="137" spans="1:12" ht="16.5" customHeight="1">
      <c r="A137" s="117" t="s">
        <v>18</v>
      </c>
      <c r="F137" s="93"/>
      <c r="G137" s="135"/>
      <c r="I137" s="136"/>
      <c r="J137" s="93"/>
      <c r="K137" s="135"/>
      <c r="L137" s="151"/>
    </row>
    <row r="138" spans="2:12" ht="16.5" customHeight="1">
      <c r="B138" s="117" t="s">
        <v>75</v>
      </c>
      <c r="F138" s="93"/>
      <c r="G138" s="135"/>
      <c r="H138" s="119"/>
      <c r="I138" s="119"/>
      <c r="J138" s="139"/>
      <c r="K138" s="119"/>
      <c r="L138" s="119"/>
    </row>
    <row r="139" spans="2:12" ht="16.5" customHeight="1">
      <c r="B139" s="154" t="s">
        <v>76</v>
      </c>
      <c r="F139" s="93">
        <v>37300</v>
      </c>
      <c r="G139" s="135"/>
      <c r="H139" s="118">
        <v>37300</v>
      </c>
      <c r="I139" s="151"/>
      <c r="J139" s="103">
        <v>37300</v>
      </c>
      <c r="K139" s="151"/>
      <c r="L139" s="151">
        <v>37300</v>
      </c>
    </row>
    <row r="140" spans="2:12" ht="16.5" customHeight="1">
      <c r="B140" s="117" t="s">
        <v>19</v>
      </c>
      <c r="F140" s="93">
        <v>25560941</v>
      </c>
      <c r="G140" s="135"/>
      <c r="H140" s="118">
        <v>24149090</v>
      </c>
      <c r="I140" s="151"/>
      <c r="J140" s="103">
        <v>18145991</v>
      </c>
      <c r="K140" s="151"/>
      <c r="L140" s="151">
        <v>16837417</v>
      </c>
    </row>
    <row r="141" spans="1:12" ht="16.5" customHeight="1">
      <c r="A141" s="117" t="s">
        <v>113</v>
      </c>
      <c r="B141" s="119"/>
      <c r="F141" s="94">
        <v>-404101</v>
      </c>
      <c r="G141" s="135"/>
      <c r="H141" s="122">
        <v>-428489</v>
      </c>
      <c r="I141" s="151"/>
      <c r="J141" s="104">
        <v>243846</v>
      </c>
      <c r="K141" s="151"/>
      <c r="L141" s="153">
        <v>257819</v>
      </c>
    </row>
    <row r="142" spans="1:11" ht="16.5" customHeight="1">
      <c r="A142" s="115"/>
      <c r="F142" s="93"/>
      <c r="G142" s="135"/>
      <c r="I142" s="136"/>
      <c r="J142" s="93"/>
      <c r="K142" s="135"/>
    </row>
    <row r="143" spans="1:12" ht="16.5" customHeight="1">
      <c r="A143" s="115" t="s">
        <v>150</v>
      </c>
      <c r="B143" s="115"/>
      <c r="C143" s="115"/>
      <c r="F143" s="93">
        <f>SUM(F135:F141)</f>
        <v>29247756</v>
      </c>
      <c r="G143" s="118"/>
      <c r="H143" s="118">
        <f>SUM(H135:H141)</f>
        <v>27811517</v>
      </c>
      <c r="I143" s="118"/>
      <c r="J143" s="93">
        <f>SUM(J134:J141)</f>
        <v>22480753</v>
      </c>
      <c r="K143" s="118"/>
      <c r="L143" s="118">
        <f>SUM(L135:L141)</f>
        <v>21186152</v>
      </c>
    </row>
    <row r="144" spans="1:12" ht="16.5" customHeight="1">
      <c r="A144" s="117" t="s">
        <v>20</v>
      </c>
      <c r="F144" s="94">
        <v>1941193</v>
      </c>
      <c r="G144" s="137"/>
      <c r="H144" s="156">
        <v>1815361</v>
      </c>
      <c r="I144" s="118"/>
      <c r="J144" s="94">
        <v>0</v>
      </c>
      <c r="K144" s="118"/>
      <c r="L144" s="122">
        <v>0</v>
      </c>
    </row>
    <row r="145" spans="1:11" ht="16.5" customHeight="1">
      <c r="A145" s="115"/>
      <c r="F145" s="93"/>
      <c r="G145" s="135"/>
      <c r="I145" s="136"/>
      <c r="J145" s="93"/>
      <c r="K145" s="135"/>
    </row>
    <row r="146" spans="1:12" ht="16.5" customHeight="1">
      <c r="A146" s="115" t="s">
        <v>109</v>
      </c>
      <c r="B146" s="115"/>
      <c r="F146" s="94">
        <f>SUM(F143:F144)</f>
        <v>31188949</v>
      </c>
      <c r="G146" s="137"/>
      <c r="H146" s="122">
        <f>SUM(H143:H144)</f>
        <v>29626878</v>
      </c>
      <c r="I146" s="137"/>
      <c r="J146" s="94">
        <f>SUM(J143:J144)</f>
        <v>22480753</v>
      </c>
      <c r="K146" s="137"/>
      <c r="L146" s="122">
        <f>SUM(L143:L144)</f>
        <v>21186152</v>
      </c>
    </row>
    <row r="147" spans="1:11" ht="16.5" customHeight="1">
      <c r="A147" s="115"/>
      <c r="F147" s="93"/>
      <c r="G147" s="135"/>
      <c r="I147" s="136"/>
      <c r="J147" s="93"/>
      <c r="K147" s="135"/>
    </row>
    <row r="148" spans="1:12" ht="16.5" customHeight="1" thickBot="1">
      <c r="A148" s="115" t="s">
        <v>110</v>
      </c>
      <c r="F148" s="102">
        <f>F107+F146</f>
        <v>81018463</v>
      </c>
      <c r="G148" s="135"/>
      <c r="H148" s="143">
        <f>H107+H146</f>
        <v>78483768</v>
      </c>
      <c r="I148" s="135"/>
      <c r="J148" s="102">
        <f>J107+J146</f>
        <v>51129207</v>
      </c>
      <c r="K148" s="135"/>
      <c r="L148" s="143">
        <f>L107+L146</f>
        <v>49899814</v>
      </c>
    </row>
    <row r="149" spans="1:11" ht="16.5" customHeight="1" thickTop="1">
      <c r="A149" s="115"/>
      <c r="G149" s="135"/>
      <c r="I149" s="135"/>
      <c r="K149" s="135"/>
    </row>
    <row r="150" spans="1:11" ht="16.5" customHeight="1">
      <c r="A150" s="115"/>
      <c r="G150" s="135"/>
      <c r="I150" s="135"/>
      <c r="K150" s="135"/>
    </row>
    <row r="151" spans="1:11" ht="16.5" customHeight="1">
      <c r="A151" s="115"/>
      <c r="G151" s="135"/>
      <c r="I151" s="135"/>
      <c r="K151" s="135"/>
    </row>
    <row r="152" spans="1:11" ht="16.5" customHeight="1">
      <c r="A152" s="115"/>
      <c r="G152" s="135"/>
      <c r="I152" s="135"/>
      <c r="K152" s="135"/>
    </row>
    <row r="153" spans="1:11" ht="16.5" customHeight="1">
      <c r="A153" s="115"/>
      <c r="G153" s="135"/>
      <c r="I153" s="135"/>
      <c r="K153" s="135"/>
    </row>
    <row r="154" spans="1:11" ht="16.5" customHeight="1">
      <c r="A154" s="115"/>
      <c r="G154" s="135"/>
      <c r="I154" s="135"/>
      <c r="K154" s="135"/>
    </row>
    <row r="155" spans="1:11" ht="16.5" customHeight="1">
      <c r="A155" s="115"/>
      <c r="G155" s="135"/>
      <c r="I155" s="135"/>
      <c r="K155" s="135"/>
    </row>
    <row r="156" spans="1:11" ht="16.5" customHeight="1">
      <c r="A156" s="115"/>
      <c r="G156" s="135"/>
      <c r="I156" s="135"/>
      <c r="K156" s="135"/>
    </row>
    <row r="157" spans="1:11" ht="16.5" customHeight="1">
      <c r="A157" s="115"/>
      <c r="G157" s="135"/>
      <c r="I157" s="135"/>
      <c r="K157" s="135"/>
    </row>
    <row r="158" spans="1:11" ht="16.5" customHeight="1">
      <c r="A158" s="115"/>
      <c r="G158" s="135"/>
      <c r="I158" s="135"/>
      <c r="K158" s="135"/>
    </row>
    <row r="159" spans="1:11" ht="16.5" customHeight="1">
      <c r="A159" s="115"/>
      <c r="G159" s="135"/>
      <c r="I159" s="135"/>
      <c r="K159" s="135"/>
    </row>
    <row r="160" spans="1:11" ht="16.5" customHeight="1">
      <c r="A160" s="115"/>
      <c r="G160" s="135"/>
      <c r="I160" s="135"/>
      <c r="K160" s="135"/>
    </row>
    <row r="161" spans="1:11" ht="16.5" customHeight="1">
      <c r="A161" s="115"/>
      <c r="G161" s="135"/>
      <c r="I161" s="135"/>
      <c r="K161" s="135"/>
    </row>
    <row r="162" spans="1:11" ht="21" customHeight="1">
      <c r="A162" s="115"/>
      <c r="G162" s="135"/>
      <c r="I162" s="135"/>
      <c r="K162" s="135"/>
    </row>
    <row r="163" spans="1:12" ht="33" customHeight="1">
      <c r="A163" s="307" t="str">
        <f>+A111</f>
        <v>The accompanying condensed notes to the interim financial information on pages 12 to 39 are an integral part of this interim financial information.</v>
      </c>
      <c r="B163" s="307"/>
      <c r="C163" s="307"/>
      <c r="D163" s="307"/>
      <c r="E163" s="307"/>
      <c r="F163" s="307"/>
      <c r="G163" s="307"/>
      <c r="H163" s="307"/>
      <c r="I163" s="307"/>
      <c r="J163" s="307"/>
      <c r="K163" s="307"/>
      <c r="L163" s="307"/>
    </row>
  </sheetData>
  <sheetProtection/>
  <mergeCells count="3">
    <mergeCell ref="A57:L57"/>
    <mergeCell ref="A111:L111"/>
    <mergeCell ref="A163:L163"/>
  </mergeCells>
  <printOptions/>
  <pageMargins left="0.8" right="0.5" top="0.5" bottom="0.6" header="0.49" footer="0.4"/>
  <pageSetup firstPageNumber="2" useFirstPageNumber="1" fitToHeight="0" horizontalDpi="1200" verticalDpi="1200" orientation="portrait" paperSize="9" scale="90" r:id="rId1"/>
  <headerFooter>
    <oddFooter>&amp;R&amp;"Arial,Regular"&amp;9&amp;P</oddFooter>
  </headerFooter>
  <rowBreaks count="2" manualBreakCount="2">
    <brk id="57" max="255" man="1"/>
    <brk id="11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CFFCC"/>
  </sheetPr>
  <dimension ref="A1:L109"/>
  <sheetViews>
    <sheetView zoomScaleSheetLayoutView="100" zoomScalePageLayoutView="90" workbookViewId="0" topLeftCell="A83">
      <selection activeCell="V90" sqref="V90"/>
    </sheetView>
  </sheetViews>
  <sheetFormatPr defaultColWidth="6.57421875" defaultRowHeight="16.5" customHeight="1"/>
  <cols>
    <col min="1" max="2" width="1.421875" style="39" customWidth="1"/>
    <col min="3" max="3" width="38.57421875" style="39" customWidth="1"/>
    <col min="4" max="4" width="5.57421875" style="38" customWidth="1"/>
    <col min="5" max="5" width="0.5625" style="39" customWidth="1"/>
    <col min="6" max="6" width="12.57421875" style="12" customWidth="1"/>
    <col min="7" max="7" width="0.5625" style="39" customWidth="1"/>
    <col min="8" max="8" width="12.57421875" style="12" customWidth="1"/>
    <col min="9" max="9" width="0.5625" style="38" customWidth="1"/>
    <col min="10" max="10" width="12.57421875" style="12" customWidth="1"/>
    <col min="11" max="11" width="0.5625" style="39" customWidth="1"/>
    <col min="12" max="12" width="12.57421875" style="12" customWidth="1"/>
    <col min="13" max="16384" width="6.57421875" style="13" customWidth="1"/>
  </cols>
  <sheetData>
    <row r="1" spans="1:12" ht="16.5" customHeight="1">
      <c r="A1" s="37" t="str">
        <f>+_xlfn.SINGLE('2-4'!A1)</f>
        <v>Energy Absolute Public Company Limited</v>
      </c>
      <c r="B1" s="37"/>
      <c r="C1" s="37"/>
      <c r="G1" s="16"/>
      <c r="I1" s="15"/>
      <c r="K1" s="16"/>
      <c r="L1" s="158" t="s">
        <v>54</v>
      </c>
    </row>
    <row r="2" spans="1:12" ht="16.5" customHeight="1">
      <c r="A2" s="37" t="s">
        <v>53</v>
      </c>
      <c r="B2" s="37"/>
      <c r="C2" s="37"/>
      <c r="G2" s="16"/>
      <c r="I2" s="15"/>
      <c r="K2" s="16"/>
      <c r="L2" s="158"/>
    </row>
    <row r="3" spans="1:12" ht="16.5" customHeight="1">
      <c r="A3" s="40" t="s">
        <v>247</v>
      </c>
      <c r="B3" s="41"/>
      <c r="C3" s="41"/>
      <c r="D3" s="42"/>
      <c r="E3" s="43"/>
      <c r="F3" s="14"/>
      <c r="G3" s="44"/>
      <c r="H3" s="14"/>
      <c r="I3" s="45"/>
      <c r="J3" s="14"/>
      <c r="K3" s="44"/>
      <c r="L3" s="14"/>
    </row>
    <row r="4" spans="1:12" s="63" customFormat="1" ht="16.5" customHeight="1">
      <c r="A4" s="274"/>
      <c r="B4" s="246"/>
      <c r="C4" s="246"/>
      <c r="D4" s="57"/>
      <c r="E4" s="56"/>
      <c r="F4" s="58"/>
      <c r="G4" s="59"/>
      <c r="H4" s="58"/>
      <c r="I4" s="69"/>
      <c r="J4" s="58"/>
      <c r="K4" s="59"/>
      <c r="L4" s="58"/>
    </row>
    <row r="5" spans="1:12" s="63" customFormat="1" ht="16.5" customHeight="1">
      <c r="A5" s="274"/>
      <c r="B5" s="246"/>
      <c r="C5" s="246"/>
      <c r="D5" s="57"/>
      <c r="E5" s="56"/>
      <c r="F5" s="58"/>
      <c r="G5" s="59"/>
      <c r="H5" s="58"/>
      <c r="I5" s="69"/>
      <c r="J5" s="58"/>
      <c r="K5" s="59"/>
      <c r="L5" s="58"/>
    </row>
    <row r="6" spans="1:12" s="63" customFormat="1" ht="16.5" customHeight="1">
      <c r="A6" s="56"/>
      <c r="B6" s="56"/>
      <c r="C6" s="56"/>
      <c r="D6" s="57"/>
      <c r="E6" s="56"/>
      <c r="F6" s="118"/>
      <c r="G6" s="117"/>
      <c r="H6" s="120" t="s">
        <v>46</v>
      </c>
      <c r="I6" s="116"/>
      <c r="J6" s="118"/>
      <c r="K6" s="117"/>
      <c r="L6" s="120" t="s">
        <v>101</v>
      </c>
    </row>
    <row r="7" spans="2:12" s="64" customFormat="1" ht="16.5" customHeight="1">
      <c r="B7" s="62"/>
      <c r="C7" s="62"/>
      <c r="D7" s="243"/>
      <c r="E7" s="65"/>
      <c r="F7" s="122"/>
      <c r="G7" s="123"/>
      <c r="H7" s="124" t="s">
        <v>133</v>
      </c>
      <c r="I7" s="125"/>
      <c r="J7" s="122"/>
      <c r="K7" s="123"/>
      <c r="L7" s="124" t="s">
        <v>133</v>
      </c>
    </row>
    <row r="8" spans="1:12" s="64" customFormat="1" ht="16.5" customHeight="1">
      <c r="A8" s="62"/>
      <c r="B8" s="62"/>
      <c r="C8" s="62"/>
      <c r="D8" s="60"/>
      <c r="E8" s="65"/>
      <c r="F8" s="244">
        <v>2021</v>
      </c>
      <c r="G8" s="245"/>
      <c r="H8" s="271">
        <v>2020</v>
      </c>
      <c r="I8" s="67"/>
      <c r="J8" s="244">
        <v>2021</v>
      </c>
      <c r="K8" s="245"/>
      <c r="L8" s="271">
        <v>2020</v>
      </c>
    </row>
    <row r="9" spans="1:12" s="64" customFormat="1" ht="16.5" customHeight="1">
      <c r="A9" s="62"/>
      <c r="B9" s="62"/>
      <c r="C9" s="62"/>
      <c r="D9" s="237" t="s">
        <v>2</v>
      </c>
      <c r="E9" s="65"/>
      <c r="F9" s="238" t="s">
        <v>81</v>
      </c>
      <c r="G9" s="65"/>
      <c r="H9" s="238" t="s">
        <v>81</v>
      </c>
      <c r="I9" s="67"/>
      <c r="J9" s="238" t="s">
        <v>81</v>
      </c>
      <c r="K9" s="65"/>
      <c r="L9" s="238" t="s">
        <v>81</v>
      </c>
    </row>
    <row r="10" spans="1:12" s="64" customFormat="1" ht="16.5" customHeight="1">
      <c r="A10" s="62"/>
      <c r="B10" s="62"/>
      <c r="C10" s="62"/>
      <c r="D10" s="67"/>
      <c r="E10" s="65"/>
      <c r="F10" s="74"/>
      <c r="G10" s="65"/>
      <c r="H10" s="68"/>
      <c r="I10" s="67"/>
      <c r="J10" s="74"/>
      <c r="K10" s="65"/>
      <c r="L10" s="68"/>
    </row>
    <row r="11" spans="1:12" s="63" customFormat="1" ht="16.5" customHeight="1">
      <c r="A11" s="56" t="s">
        <v>126</v>
      </c>
      <c r="B11" s="56"/>
      <c r="C11" s="56"/>
      <c r="D11" s="57"/>
      <c r="E11" s="56"/>
      <c r="F11" s="255">
        <v>2959425</v>
      </c>
      <c r="G11" s="270"/>
      <c r="H11" s="58">
        <v>3026114</v>
      </c>
      <c r="I11" s="270"/>
      <c r="J11" s="275">
        <v>1644302</v>
      </c>
      <c r="L11" s="63">
        <v>1816037</v>
      </c>
    </row>
    <row r="12" spans="1:12" s="63" customFormat="1" ht="16.5" customHeight="1">
      <c r="A12" s="56" t="s">
        <v>61</v>
      </c>
      <c r="B12" s="56"/>
      <c r="C12" s="56"/>
      <c r="D12" s="57"/>
      <c r="E12" s="56"/>
      <c r="F12" s="255">
        <v>1743293</v>
      </c>
      <c r="G12" s="270"/>
      <c r="H12" s="58">
        <v>1706075</v>
      </c>
      <c r="J12" s="276">
        <v>0</v>
      </c>
      <c r="L12" s="277">
        <v>0</v>
      </c>
    </row>
    <row r="13" spans="1:12" s="63" customFormat="1" ht="16.5" customHeight="1">
      <c r="A13" s="56" t="s">
        <v>62</v>
      </c>
      <c r="B13" s="56"/>
      <c r="C13" s="56"/>
      <c r="D13" s="256">
        <v>10.2</v>
      </c>
      <c r="E13" s="56"/>
      <c r="F13" s="255">
        <v>0</v>
      </c>
      <c r="G13" s="270"/>
      <c r="H13" s="58">
        <v>0</v>
      </c>
      <c r="I13" s="270"/>
      <c r="J13" s="255">
        <v>1406978</v>
      </c>
      <c r="K13" s="270"/>
      <c r="L13" s="58">
        <v>1511204</v>
      </c>
    </row>
    <row r="14" spans="1:12" s="63" customFormat="1" ht="16.5" customHeight="1">
      <c r="A14" s="56" t="s">
        <v>21</v>
      </c>
      <c r="B14" s="56"/>
      <c r="C14" s="56"/>
      <c r="D14" s="57"/>
      <c r="E14" s="56"/>
      <c r="F14" s="257">
        <v>3713</v>
      </c>
      <c r="G14" s="270"/>
      <c r="H14" s="258">
        <v>29221</v>
      </c>
      <c r="I14" s="270"/>
      <c r="J14" s="257">
        <v>113446</v>
      </c>
      <c r="K14" s="270"/>
      <c r="L14" s="258">
        <v>136998</v>
      </c>
    </row>
    <row r="15" spans="1:12" s="63" customFormat="1" ht="16.5" customHeight="1">
      <c r="A15" s="56"/>
      <c r="B15" s="56"/>
      <c r="C15" s="56"/>
      <c r="D15" s="57"/>
      <c r="E15" s="56"/>
      <c r="F15" s="255"/>
      <c r="G15" s="270"/>
      <c r="H15" s="58"/>
      <c r="I15" s="270"/>
      <c r="J15" s="255"/>
      <c r="K15" s="270"/>
      <c r="L15" s="58"/>
    </row>
    <row r="16" spans="1:12" s="63" customFormat="1" ht="16.5" customHeight="1">
      <c r="A16" s="246" t="s">
        <v>56</v>
      </c>
      <c r="B16" s="56"/>
      <c r="C16" s="56"/>
      <c r="D16" s="57"/>
      <c r="E16" s="56"/>
      <c r="F16" s="257">
        <f>SUM(F11:F14)</f>
        <v>4706431</v>
      </c>
      <c r="G16" s="270"/>
      <c r="H16" s="258">
        <f>SUM(H11:H15)</f>
        <v>4761410</v>
      </c>
      <c r="I16" s="270"/>
      <c r="J16" s="257">
        <f>SUM(J11:J14)</f>
        <v>3164726</v>
      </c>
      <c r="K16" s="270"/>
      <c r="L16" s="258">
        <f>SUM(L11:L15)</f>
        <v>3464239</v>
      </c>
    </row>
    <row r="17" spans="1:12" s="63" customFormat="1" ht="16.5" customHeight="1">
      <c r="A17" s="56"/>
      <c r="B17" s="56"/>
      <c r="C17" s="56"/>
      <c r="D17" s="57"/>
      <c r="E17" s="56"/>
      <c r="F17" s="255"/>
      <c r="G17" s="270"/>
      <c r="H17" s="58"/>
      <c r="I17" s="270"/>
      <c r="J17" s="255"/>
      <c r="K17" s="270"/>
      <c r="L17" s="58"/>
    </row>
    <row r="18" spans="1:12" s="63" customFormat="1" ht="16.5" customHeight="1">
      <c r="A18" s="56" t="s">
        <v>151</v>
      </c>
      <c r="B18" s="56"/>
      <c r="C18" s="56"/>
      <c r="D18" s="256"/>
      <c r="E18" s="56"/>
      <c r="F18" s="255">
        <v>-2557008</v>
      </c>
      <c r="G18" s="59"/>
      <c r="H18" s="58">
        <v>-2668743</v>
      </c>
      <c r="I18" s="59"/>
      <c r="J18" s="255">
        <v>-1516365</v>
      </c>
      <c r="K18" s="69"/>
      <c r="L18" s="58">
        <v>-1708240</v>
      </c>
    </row>
    <row r="19" spans="1:12" s="63" customFormat="1" ht="16.5" customHeight="1">
      <c r="A19" s="56" t="s">
        <v>77</v>
      </c>
      <c r="B19" s="56"/>
      <c r="C19" s="56"/>
      <c r="D19" s="57"/>
      <c r="E19" s="270"/>
      <c r="F19" s="255">
        <v>-18201</v>
      </c>
      <c r="G19" s="270"/>
      <c r="H19" s="58">
        <v>-19500</v>
      </c>
      <c r="I19" s="270"/>
      <c r="J19" s="255">
        <v>-12460</v>
      </c>
      <c r="K19" s="270"/>
      <c r="L19" s="58">
        <v>-15846</v>
      </c>
    </row>
    <row r="20" spans="1:12" s="63" customFormat="1" ht="16.5" customHeight="1">
      <c r="A20" s="56" t="s">
        <v>22</v>
      </c>
      <c r="B20" s="56"/>
      <c r="C20" s="56"/>
      <c r="D20" s="57"/>
      <c r="E20" s="270"/>
      <c r="F20" s="255">
        <v>-348604</v>
      </c>
      <c r="G20" s="270"/>
      <c r="H20" s="58">
        <v>-268924</v>
      </c>
      <c r="I20" s="270"/>
      <c r="J20" s="255">
        <v>-138707</v>
      </c>
      <c r="K20" s="270"/>
      <c r="L20" s="58">
        <v>-153038</v>
      </c>
    </row>
    <row r="21" spans="1:12" s="63" customFormat="1" ht="16.5" customHeight="1">
      <c r="A21" s="56" t="s">
        <v>232</v>
      </c>
      <c r="B21" s="56"/>
      <c r="C21" s="56"/>
      <c r="D21" s="57"/>
      <c r="E21" s="270"/>
      <c r="F21" s="255">
        <v>5480</v>
      </c>
      <c r="G21" s="270"/>
      <c r="H21" s="58">
        <v>24250</v>
      </c>
      <c r="I21" s="270"/>
      <c r="J21" s="255">
        <v>0</v>
      </c>
      <c r="K21" s="270"/>
      <c r="L21" s="58">
        <v>0</v>
      </c>
    </row>
    <row r="22" spans="1:12" s="63" customFormat="1" ht="16.5" customHeight="1">
      <c r="A22" s="56" t="s">
        <v>255</v>
      </c>
      <c r="B22" s="56"/>
      <c r="C22" s="56"/>
      <c r="D22" s="57"/>
      <c r="E22" s="270"/>
      <c r="F22" s="255">
        <v>26143</v>
      </c>
      <c r="G22" s="270"/>
      <c r="H22" s="58">
        <v>35576</v>
      </c>
      <c r="I22" s="270"/>
      <c r="J22" s="255">
        <v>27913</v>
      </c>
      <c r="K22" s="270"/>
      <c r="L22" s="58">
        <v>41530</v>
      </c>
    </row>
    <row r="23" spans="1:12" s="63" customFormat="1" ht="16.5" customHeight="1">
      <c r="A23" s="56" t="s">
        <v>55</v>
      </c>
      <c r="B23" s="56"/>
      <c r="C23" s="56"/>
      <c r="D23" s="57"/>
      <c r="E23" s="270"/>
      <c r="F23" s="257">
        <v>-390616</v>
      </c>
      <c r="G23" s="270"/>
      <c r="H23" s="258">
        <v>-432803</v>
      </c>
      <c r="I23" s="270"/>
      <c r="J23" s="257">
        <v>-209097</v>
      </c>
      <c r="K23" s="270"/>
      <c r="L23" s="258">
        <v>-215834</v>
      </c>
    </row>
    <row r="24" spans="1:12" s="63" customFormat="1" ht="16.5" customHeight="1">
      <c r="A24" s="56"/>
      <c r="B24" s="56"/>
      <c r="C24" s="56"/>
      <c r="D24" s="57"/>
      <c r="E24" s="56"/>
      <c r="F24" s="255"/>
      <c r="G24" s="270"/>
      <c r="H24" s="58"/>
      <c r="I24" s="270"/>
      <c r="J24" s="255"/>
      <c r="K24" s="270"/>
      <c r="L24" s="58"/>
    </row>
    <row r="25" spans="1:12" s="63" customFormat="1" ht="16.5" customHeight="1">
      <c r="A25" s="246" t="s">
        <v>152</v>
      </c>
      <c r="B25" s="56"/>
      <c r="C25" s="56"/>
      <c r="D25" s="57"/>
      <c r="E25" s="270"/>
      <c r="F25" s="257">
        <f>SUM(F18:F24)</f>
        <v>-3282806</v>
      </c>
      <c r="G25" s="270"/>
      <c r="H25" s="258">
        <f>SUM(H18:H24)</f>
        <v>-3330144</v>
      </c>
      <c r="I25" s="58"/>
      <c r="J25" s="257">
        <f>SUM(J18:J24)</f>
        <v>-1848716</v>
      </c>
      <c r="K25" s="58"/>
      <c r="L25" s="258">
        <f>SUM(L18:L24)</f>
        <v>-2051428</v>
      </c>
    </row>
    <row r="26" spans="1:12" s="63" customFormat="1" ht="16.5" customHeight="1">
      <c r="A26" s="246"/>
      <c r="B26" s="56"/>
      <c r="C26" s="56"/>
      <c r="D26" s="57"/>
      <c r="E26" s="270"/>
      <c r="F26" s="255"/>
      <c r="G26" s="270"/>
      <c r="H26" s="58"/>
      <c r="I26" s="58"/>
      <c r="J26" s="255"/>
      <c r="K26" s="58"/>
      <c r="L26" s="58"/>
    </row>
    <row r="27" spans="1:12" s="63" customFormat="1" ht="16.5" customHeight="1">
      <c r="A27" s="56" t="s">
        <v>235</v>
      </c>
      <c r="B27" s="56"/>
      <c r="C27" s="56"/>
      <c r="D27" s="57"/>
      <c r="E27" s="56"/>
      <c r="F27" s="255"/>
      <c r="G27" s="270"/>
      <c r="H27" s="58"/>
      <c r="I27" s="270"/>
      <c r="J27" s="255"/>
      <c r="K27" s="270"/>
      <c r="L27" s="58"/>
    </row>
    <row r="28" spans="1:12" s="63" customFormat="1" ht="16.5" customHeight="1">
      <c r="A28" s="56"/>
      <c r="B28" s="56" t="s">
        <v>226</v>
      </c>
      <c r="C28" s="56"/>
      <c r="D28" s="256">
        <v>10.1</v>
      </c>
      <c r="E28" s="56"/>
      <c r="F28" s="257">
        <v>-25275</v>
      </c>
      <c r="G28" s="270"/>
      <c r="H28" s="258">
        <v>-13872</v>
      </c>
      <c r="I28" s="270"/>
      <c r="J28" s="257">
        <v>0</v>
      </c>
      <c r="K28" s="270"/>
      <c r="L28" s="258">
        <v>0</v>
      </c>
    </row>
    <row r="29" spans="1:12" s="63" customFormat="1" ht="16.5" customHeight="1">
      <c r="A29" s="56"/>
      <c r="B29" s="56"/>
      <c r="C29" s="56"/>
      <c r="D29" s="57"/>
      <c r="E29" s="56"/>
      <c r="F29" s="255"/>
      <c r="G29" s="59"/>
      <c r="H29" s="58"/>
      <c r="I29" s="58"/>
      <c r="J29" s="255"/>
      <c r="K29" s="58"/>
      <c r="L29" s="58"/>
    </row>
    <row r="30" spans="1:12" s="63" customFormat="1" ht="16.5" customHeight="1">
      <c r="A30" s="246" t="s">
        <v>130</v>
      </c>
      <c r="B30" s="56"/>
      <c r="C30" s="56"/>
      <c r="D30" s="57"/>
      <c r="E30" s="56"/>
      <c r="F30" s="255">
        <f>SUM(F16,F25,F28)</f>
        <v>1398350</v>
      </c>
      <c r="G30" s="58"/>
      <c r="H30" s="58">
        <f>SUM(H16,H25,H28)</f>
        <v>1417394</v>
      </c>
      <c r="I30" s="58"/>
      <c r="J30" s="255">
        <f>SUM(J16,J25,J28)</f>
        <v>1316010</v>
      </c>
      <c r="K30" s="58"/>
      <c r="L30" s="58">
        <f>SUM(L16,L25,L28)</f>
        <v>1412811</v>
      </c>
    </row>
    <row r="31" spans="1:12" s="63" customFormat="1" ht="16.5" customHeight="1">
      <c r="A31" s="56" t="s">
        <v>131</v>
      </c>
      <c r="B31" s="56"/>
      <c r="C31" s="56"/>
      <c r="D31" s="57">
        <v>18</v>
      </c>
      <c r="E31" s="56"/>
      <c r="F31" s="257">
        <v>-37903</v>
      </c>
      <c r="G31" s="270"/>
      <c r="H31" s="258">
        <v>-1057</v>
      </c>
      <c r="I31" s="270"/>
      <c r="J31" s="257">
        <v>-7436</v>
      </c>
      <c r="K31" s="270"/>
      <c r="L31" s="258">
        <v>0</v>
      </c>
    </row>
    <row r="32" spans="1:12" s="63" customFormat="1" ht="16.5" customHeight="1">
      <c r="A32" s="56"/>
      <c r="B32" s="56"/>
      <c r="C32" s="56"/>
      <c r="D32" s="57"/>
      <c r="E32" s="56"/>
      <c r="F32" s="255"/>
      <c r="G32" s="270"/>
      <c r="H32" s="58"/>
      <c r="I32" s="270"/>
      <c r="J32" s="255"/>
      <c r="K32" s="270"/>
      <c r="L32" s="58"/>
    </row>
    <row r="33" spans="1:12" s="63" customFormat="1" ht="16.5" customHeight="1">
      <c r="A33" s="246" t="s">
        <v>23</v>
      </c>
      <c r="B33" s="56"/>
      <c r="C33" s="56"/>
      <c r="D33" s="57"/>
      <c r="E33" s="56"/>
      <c r="F33" s="257">
        <f>SUM(F30:F31)</f>
        <v>1360447</v>
      </c>
      <c r="G33" s="58"/>
      <c r="H33" s="258">
        <f>SUM(H30:H31)</f>
        <v>1416337</v>
      </c>
      <c r="I33" s="58"/>
      <c r="J33" s="257">
        <f>SUM(J30:J31)</f>
        <v>1308574</v>
      </c>
      <c r="K33" s="58"/>
      <c r="L33" s="258">
        <f>SUM(L30:L31)</f>
        <v>1412811</v>
      </c>
    </row>
    <row r="34" spans="1:12" s="63" customFormat="1" ht="16.5" customHeight="1">
      <c r="A34" s="39"/>
      <c r="B34" s="39"/>
      <c r="C34" s="39"/>
      <c r="D34" s="38"/>
      <c r="E34" s="39"/>
      <c r="F34" s="38"/>
      <c r="G34" s="12"/>
      <c r="H34" s="12"/>
      <c r="I34" s="12"/>
      <c r="J34" s="38"/>
      <c r="K34" s="12"/>
      <c r="L34" s="12"/>
    </row>
    <row r="35" spans="1:12" s="63" customFormat="1" ht="16.5" customHeight="1">
      <c r="A35" s="13"/>
      <c r="B35" s="39"/>
      <c r="C35" s="39"/>
      <c r="D35" s="38"/>
      <c r="E35" s="39"/>
      <c r="F35" s="12"/>
      <c r="G35" s="12"/>
      <c r="H35" s="12"/>
      <c r="I35" s="12"/>
      <c r="J35" s="12"/>
      <c r="K35" s="12"/>
      <c r="L35" s="12"/>
    </row>
    <row r="36" spans="1:12" s="63" customFormat="1" ht="16.5" customHeight="1">
      <c r="A36" s="13"/>
      <c r="B36" s="39"/>
      <c r="C36" s="39"/>
      <c r="D36" s="38"/>
      <c r="E36" s="39"/>
      <c r="F36" s="12"/>
      <c r="G36" s="12"/>
      <c r="H36" s="12"/>
      <c r="I36" s="12"/>
      <c r="J36" s="12"/>
      <c r="K36" s="12"/>
      <c r="L36" s="12"/>
    </row>
    <row r="37" spans="1:12" s="63" customFormat="1" ht="16.5" customHeight="1">
      <c r="A37" s="13"/>
      <c r="B37" s="39"/>
      <c r="C37" s="39"/>
      <c r="D37" s="38"/>
      <c r="E37" s="39"/>
      <c r="F37" s="12"/>
      <c r="G37" s="12"/>
      <c r="H37" s="12"/>
      <c r="I37" s="12"/>
      <c r="J37" s="12"/>
      <c r="K37" s="12"/>
      <c r="L37" s="12"/>
    </row>
    <row r="38" spans="1:12" s="63" customFormat="1" ht="16.5" customHeight="1">
      <c r="A38" s="13"/>
      <c r="B38" s="39"/>
      <c r="C38" s="39"/>
      <c r="D38" s="38"/>
      <c r="E38" s="39"/>
      <c r="F38" s="12"/>
      <c r="G38" s="12"/>
      <c r="H38" s="12"/>
      <c r="I38" s="12"/>
      <c r="J38" s="12"/>
      <c r="K38" s="12"/>
      <c r="L38" s="12"/>
    </row>
    <row r="39" spans="1:12" s="63" customFormat="1" ht="16.5" customHeight="1">
      <c r="A39" s="13"/>
      <c r="B39" s="39"/>
      <c r="C39" s="39"/>
      <c r="D39" s="38"/>
      <c r="E39" s="39"/>
      <c r="F39" s="12"/>
      <c r="G39" s="12"/>
      <c r="H39" s="12"/>
      <c r="I39" s="12"/>
      <c r="J39" s="12"/>
      <c r="K39" s="12"/>
      <c r="L39" s="12"/>
    </row>
    <row r="40" spans="1:12" s="63" customFormat="1" ht="16.5" customHeight="1">
      <c r="A40" s="13"/>
      <c r="B40" s="39"/>
      <c r="C40" s="39"/>
      <c r="D40" s="38"/>
      <c r="E40" s="39"/>
      <c r="F40" s="12"/>
      <c r="G40" s="12"/>
      <c r="H40" s="12"/>
      <c r="I40" s="12"/>
      <c r="J40" s="12"/>
      <c r="K40" s="12"/>
      <c r="L40" s="12"/>
    </row>
    <row r="41" spans="1:12" s="63" customFormat="1" ht="16.5" customHeight="1">
      <c r="A41" s="13"/>
      <c r="B41" s="39"/>
      <c r="C41" s="39"/>
      <c r="D41" s="38"/>
      <c r="E41" s="39"/>
      <c r="F41" s="12"/>
      <c r="G41" s="12"/>
      <c r="H41" s="12"/>
      <c r="I41" s="12"/>
      <c r="J41" s="12"/>
      <c r="K41" s="12"/>
      <c r="L41" s="12"/>
    </row>
    <row r="42" spans="1:12" s="63" customFormat="1" ht="16.5" customHeight="1">
      <c r="A42" s="13"/>
      <c r="B42" s="39"/>
      <c r="C42" s="39"/>
      <c r="D42" s="38"/>
      <c r="E42" s="39"/>
      <c r="F42" s="12"/>
      <c r="G42" s="12"/>
      <c r="H42" s="12"/>
      <c r="I42" s="12"/>
      <c r="J42" s="12"/>
      <c r="K42" s="12"/>
      <c r="L42" s="12"/>
    </row>
    <row r="43" spans="1:12" s="63" customFormat="1" ht="16.5" customHeight="1">
      <c r="A43" s="13"/>
      <c r="B43" s="39"/>
      <c r="C43" s="39"/>
      <c r="D43" s="38"/>
      <c r="E43" s="39"/>
      <c r="F43" s="12"/>
      <c r="G43" s="12"/>
      <c r="H43" s="12"/>
      <c r="I43" s="12"/>
      <c r="J43" s="12"/>
      <c r="K43" s="12"/>
      <c r="L43" s="12"/>
    </row>
    <row r="44" spans="1:12" s="63" customFormat="1" ht="16.5" customHeight="1">
      <c r="A44" s="13"/>
      <c r="B44" s="39"/>
      <c r="C44" s="39"/>
      <c r="D44" s="38"/>
      <c r="E44" s="39"/>
      <c r="F44" s="12"/>
      <c r="G44" s="12"/>
      <c r="H44" s="12"/>
      <c r="I44" s="12"/>
      <c r="J44" s="12"/>
      <c r="K44" s="12"/>
      <c r="L44" s="12"/>
    </row>
    <row r="45" spans="1:12" s="63" customFormat="1" ht="16.5" customHeight="1">
      <c r="A45" s="13"/>
      <c r="B45" s="39"/>
      <c r="C45" s="39"/>
      <c r="D45" s="38"/>
      <c r="E45" s="39"/>
      <c r="F45" s="12"/>
      <c r="G45" s="12"/>
      <c r="H45" s="12"/>
      <c r="I45" s="12"/>
      <c r="J45" s="12"/>
      <c r="K45" s="12"/>
      <c r="L45" s="12"/>
    </row>
    <row r="46" spans="1:12" s="63" customFormat="1" ht="16.5" customHeight="1">
      <c r="A46" s="13"/>
      <c r="B46" s="39"/>
      <c r="C46" s="39"/>
      <c r="D46" s="38"/>
      <c r="E46" s="39"/>
      <c r="F46" s="12"/>
      <c r="G46" s="12"/>
      <c r="H46" s="12"/>
      <c r="I46" s="12"/>
      <c r="J46" s="12"/>
      <c r="K46" s="12"/>
      <c r="L46" s="12"/>
    </row>
    <row r="47" spans="1:12" s="63" customFormat="1" ht="16.5" customHeight="1">
      <c r="A47" s="13"/>
      <c r="B47" s="39"/>
      <c r="C47" s="39"/>
      <c r="D47" s="38"/>
      <c r="E47" s="39"/>
      <c r="F47" s="12"/>
      <c r="G47" s="12"/>
      <c r="H47" s="12"/>
      <c r="I47" s="12"/>
      <c r="J47" s="12"/>
      <c r="K47" s="12"/>
      <c r="L47" s="12"/>
    </row>
    <row r="48" spans="1:12" s="63" customFormat="1" ht="16.5" customHeight="1">
      <c r="A48" s="13"/>
      <c r="B48" s="39"/>
      <c r="C48" s="39"/>
      <c r="D48" s="38"/>
      <c r="E48" s="39"/>
      <c r="F48" s="12"/>
      <c r="G48" s="12"/>
      <c r="H48" s="12"/>
      <c r="I48" s="12"/>
      <c r="J48" s="12"/>
      <c r="K48" s="12"/>
      <c r="L48" s="12"/>
    </row>
    <row r="49" spans="1:12" s="63" customFormat="1" ht="16.5" customHeight="1">
      <c r="A49" s="13"/>
      <c r="B49" s="39"/>
      <c r="C49" s="39"/>
      <c r="D49" s="38"/>
      <c r="E49" s="39"/>
      <c r="F49" s="12"/>
      <c r="G49" s="12"/>
      <c r="H49" s="12"/>
      <c r="I49" s="12"/>
      <c r="J49" s="12"/>
      <c r="K49" s="12"/>
      <c r="L49" s="12"/>
    </row>
    <row r="50" spans="1:12" s="63" customFormat="1" ht="17.25" customHeight="1">
      <c r="A50" s="13"/>
      <c r="B50" s="39"/>
      <c r="C50" s="39"/>
      <c r="D50" s="38"/>
      <c r="E50" s="39"/>
      <c r="F50" s="12"/>
      <c r="G50" s="12"/>
      <c r="H50" s="12"/>
      <c r="I50" s="12"/>
      <c r="J50" s="12"/>
      <c r="K50" s="12"/>
      <c r="L50" s="12"/>
    </row>
    <row r="51" spans="1:12" s="63" customFormat="1" ht="16.5" customHeight="1">
      <c r="A51" s="13"/>
      <c r="B51" s="39"/>
      <c r="C51" s="39"/>
      <c r="D51" s="38"/>
      <c r="E51" s="39"/>
      <c r="F51" s="12"/>
      <c r="G51" s="12"/>
      <c r="H51" s="12"/>
      <c r="I51" s="12"/>
      <c r="J51" s="12"/>
      <c r="K51" s="12"/>
      <c r="L51" s="12"/>
    </row>
    <row r="52" spans="1:12" s="63" customFormat="1" ht="4.5" customHeight="1">
      <c r="A52" s="13"/>
      <c r="B52" s="39"/>
      <c r="C52" s="39"/>
      <c r="D52" s="38"/>
      <c r="E52" s="39"/>
      <c r="F52" s="12"/>
      <c r="G52" s="12"/>
      <c r="H52" s="12"/>
      <c r="I52" s="12"/>
      <c r="J52" s="12"/>
      <c r="K52" s="12"/>
      <c r="L52" s="12"/>
    </row>
    <row r="53" spans="1:12" s="21" customFormat="1" ht="33" customHeight="1">
      <c r="A53" s="308" t="str">
        <f>'2-4'!A57</f>
        <v>The accompanying condensed notes to the interim financial information on pages 12 to 39 are an integral part of this interim financial information.</v>
      </c>
      <c r="B53" s="308"/>
      <c r="C53" s="308"/>
      <c r="D53" s="308"/>
      <c r="E53" s="308"/>
      <c r="F53" s="308"/>
      <c r="G53" s="308"/>
      <c r="H53" s="308"/>
      <c r="I53" s="308"/>
      <c r="J53" s="308"/>
      <c r="K53" s="308"/>
      <c r="L53" s="308"/>
    </row>
    <row r="54" spans="1:12" ht="16.5" customHeight="1">
      <c r="A54" s="37" t="str">
        <f>+A1</f>
        <v>Energy Absolute Public Company Limited</v>
      </c>
      <c r="B54" s="37"/>
      <c r="C54" s="37"/>
      <c r="G54" s="16"/>
      <c r="I54" s="15"/>
      <c r="K54" s="16"/>
      <c r="L54" s="158" t="s">
        <v>54</v>
      </c>
    </row>
    <row r="55" spans="1:12" ht="16.5" customHeight="1">
      <c r="A55" s="37" t="s">
        <v>53</v>
      </c>
      <c r="B55" s="37"/>
      <c r="C55" s="37"/>
      <c r="G55" s="16"/>
      <c r="I55" s="15"/>
      <c r="K55" s="16"/>
      <c r="L55" s="158"/>
    </row>
    <row r="56" spans="1:12" ht="16.5" customHeight="1">
      <c r="A56" s="40" t="str">
        <f>+A3</f>
        <v>For the three-month period ended 31 March 2021</v>
      </c>
      <c r="B56" s="41"/>
      <c r="C56" s="41"/>
      <c r="D56" s="42"/>
      <c r="E56" s="43"/>
      <c r="F56" s="14"/>
      <c r="G56" s="44"/>
      <c r="H56" s="14"/>
      <c r="I56" s="45"/>
      <c r="J56" s="14"/>
      <c r="K56" s="44"/>
      <c r="L56" s="14"/>
    </row>
    <row r="57" spans="1:11" ht="15" customHeight="1">
      <c r="A57" s="46"/>
      <c r="B57" s="37"/>
      <c r="C57" s="37"/>
      <c r="G57" s="16"/>
      <c r="I57" s="15"/>
      <c r="K57" s="16"/>
    </row>
    <row r="58" spans="1:12" ht="15" customHeight="1">
      <c r="A58" s="46"/>
      <c r="B58" s="37"/>
      <c r="C58" s="37"/>
      <c r="D58" s="57"/>
      <c r="E58" s="56"/>
      <c r="F58" s="58"/>
      <c r="G58" s="59"/>
      <c r="H58" s="58"/>
      <c r="I58" s="69"/>
      <c r="J58" s="58"/>
      <c r="K58" s="59"/>
      <c r="L58" s="58"/>
    </row>
    <row r="59" spans="1:12" s="63" customFormat="1" ht="15" customHeight="1">
      <c r="A59" s="56"/>
      <c r="B59" s="56"/>
      <c r="C59" s="56"/>
      <c r="D59" s="57"/>
      <c r="E59" s="56"/>
      <c r="F59" s="118"/>
      <c r="G59" s="117"/>
      <c r="H59" s="120" t="s">
        <v>46</v>
      </c>
      <c r="I59" s="116"/>
      <c r="J59" s="118"/>
      <c r="K59" s="117"/>
      <c r="L59" s="120" t="s">
        <v>101</v>
      </c>
    </row>
    <row r="60" spans="2:12" s="64" customFormat="1" ht="15" customHeight="1">
      <c r="B60" s="62"/>
      <c r="C60" s="62"/>
      <c r="D60" s="243"/>
      <c r="E60" s="65"/>
      <c r="F60" s="122"/>
      <c r="G60" s="123"/>
      <c r="H60" s="124" t="s">
        <v>133</v>
      </c>
      <c r="I60" s="125"/>
      <c r="J60" s="122"/>
      <c r="K60" s="123"/>
      <c r="L60" s="124" t="s">
        <v>133</v>
      </c>
    </row>
    <row r="61" spans="1:12" s="64" customFormat="1" ht="15" customHeight="1">
      <c r="A61" s="62"/>
      <c r="B61" s="62"/>
      <c r="C61" s="62"/>
      <c r="D61" s="60"/>
      <c r="E61" s="65"/>
      <c r="F61" s="244">
        <v>2021</v>
      </c>
      <c r="G61" s="245"/>
      <c r="H61" s="271">
        <v>2020</v>
      </c>
      <c r="I61" s="67"/>
      <c r="J61" s="244">
        <v>2021</v>
      </c>
      <c r="K61" s="245"/>
      <c r="L61" s="271">
        <v>2020</v>
      </c>
    </row>
    <row r="62" spans="1:12" s="64" customFormat="1" ht="15" customHeight="1">
      <c r="A62" s="62"/>
      <c r="B62" s="62"/>
      <c r="C62" s="62"/>
      <c r="D62" s="237" t="s">
        <v>2</v>
      </c>
      <c r="E62" s="65"/>
      <c r="F62" s="238" t="s">
        <v>81</v>
      </c>
      <c r="G62" s="65"/>
      <c r="H62" s="238" t="s">
        <v>81</v>
      </c>
      <c r="I62" s="67"/>
      <c r="J62" s="238" t="s">
        <v>81</v>
      </c>
      <c r="K62" s="65"/>
      <c r="L62" s="238" t="s">
        <v>81</v>
      </c>
    </row>
    <row r="63" spans="1:12" s="64" customFormat="1" ht="15" customHeight="1">
      <c r="A63" s="62"/>
      <c r="B63" s="62"/>
      <c r="C63" s="62"/>
      <c r="D63" s="60"/>
      <c r="E63" s="65"/>
      <c r="F63" s="74"/>
      <c r="G63" s="65"/>
      <c r="H63" s="68"/>
      <c r="I63" s="67"/>
      <c r="J63" s="74"/>
      <c r="K63" s="65"/>
      <c r="L63" s="68"/>
    </row>
    <row r="64" spans="1:12" s="63" customFormat="1" ht="15" customHeight="1">
      <c r="A64" s="246" t="s">
        <v>146</v>
      </c>
      <c r="B64" s="56"/>
      <c r="C64" s="56"/>
      <c r="D64" s="57"/>
      <c r="E64" s="56"/>
      <c r="F64" s="255"/>
      <c r="G64" s="58"/>
      <c r="H64" s="58"/>
      <c r="I64" s="58"/>
      <c r="J64" s="255"/>
      <c r="K64" s="58"/>
      <c r="L64" s="58"/>
    </row>
    <row r="65" spans="2:12" s="63" customFormat="1" ht="15" customHeight="1">
      <c r="B65" s="56"/>
      <c r="C65" s="56"/>
      <c r="D65" s="57"/>
      <c r="E65" s="56"/>
      <c r="F65" s="255"/>
      <c r="G65" s="58"/>
      <c r="H65" s="58"/>
      <c r="I65" s="58"/>
      <c r="J65" s="255"/>
      <c r="K65" s="58"/>
      <c r="L65" s="58"/>
    </row>
    <row r="66" spans="1:12" s="63" customFormat="1" ht="15" customHeight="1">
      <c r="A66" s="63" t="s">
        <v>167</v>
      </c>
      <c r="B66" s="56"/>
      <c r="C66" s="56"/>
      <c r="D66" s="57"/>
      <c r="E66" s="56"/>
      <c r="F66" s="255"/>
      <c r="G66" s="58"/>
      <c r="H66" s="58"/>
      <c r="I66" s="58"/>
      <c r="J66" s="255"/>
      <c r="K66" s="58"/>
      <c r="L66" s="58"/>
    </row>
    <row r="67" spans="2:12" s="63" customFormat="1" ht="15" customHeight="1">
      <c r="B67" s="56" t="s">
        <v>96</v>
      </c>
      <c r="C67" s="56"/>
      <c r="D67" s="57"/>
      <c r="E67" s="56"/>
      <c r="F67" s="255"/>
      <c r="G67" s="58"/>
      <c r="H67" s="58"/>
      <c r="I67" s="58"/>
      <c r="J67" s="255"/>
      <c r="K67" s="58"/>
      <c r="L67" s="58"/>
    </row>
    <row r="68" spans="3:12" s="63" customFormat="1" ht="15" customHeight="1">
      <c r="C68" s="56" t="s">
        <v>200</v>
      </c>
      <c r="D68" s="57"/>
      <c r="E68" s="56"/>
      <c r="F68" s="255"/>
      <c r="G68" s="58"/>
      <c r="H68" s="58"/>
      <c r="I68" s="58"/>
      <c r="J68" s="255"/>
      <c r="K68" s="58"/>
      <c r="L68" s="58"/>
    </row>
    <row r="69" spans="2:12" s="63" customFormat="1" ht="15" customHeight="1">
      <c r="B69" s="56"/>
      <c r="C69" s="56" t="s">
        <v>201</v>
      </c>
      <c r="D69" s="57">
        <v>9</v>
      </c>
      <c r="E69" s="56"/>
      <c r="F69" s="292">
        <v>-17466</v>
      </c>
      <c r="G69" s="58"/>
      <c r="H69" s="58">
        <v>0</v>
      </c>
      <c r="I69" s="58"/>
      <c r="J69" s="292">
        <v>-17466</v>
      </c>
      <c r="K69" s="58"/>
      <c r="L69" s="58">
        <v>0</v>
      </c>
    </row>
    <row r="70" spans="3:12" s="63" customFormat="1" ht="15" customHeight="1">
      <c r="C70" s="252" t="s">
        <v>199</v>
      </c>
      <c r="D70" s="57"/>
      <c r="E70" s="56"/>
      <c r="F70" s="255"/>
      <c r="G70" s="58"/>
      <c r="H70" s="58"/>
      <c r="I70" s="58"/>
      <c r="J70" s="255"/>
      <c r="K70" s="58"/>
      <c r="L70" s="58"/>
    </row>
    <row r="71" spans="2:12" s="63" customFormat="1" ht="15" customHeight="1">
      <c r="B71" s="56"/>
      <c r="C71" s="56" t="s">
        <v>178</v>
      </c>
      <c r="D71" s="57"/>
      <c r="E71" s="56"/>
      <c r="F71" s="305">
        <v>3493</v>
      </c>
      <c r="G71" s="58"/>
      <c r="H71" s="258">
        <v>0</v>
      </c>
      <c r="I71" s="58"/>
      <c r="J71" s="305">
        <v>3493</v>
      </c>
      <c r="K71" s="58"/>
      <c r="L71" s="258">
        <v>0</v>
      </c>
    </row>
    <row r="72" spans="2:12" s="63" customFormat="1" ht="15" customHeight="1">
      <c r="B72" s="56"/>
      <c r="C72" s="56"/>
      <c r="D72" s="57"/>
      <c r="E72" s="56"/>
      <c r="F72" s="255"/>
      <c r="G72" s="58"/>
      <c r="H72" s="58"/>
      <c r="I72" s="58"/>
      <c r="J72" s="255"/>
      <c r="K72" s="58"/>
      <c r="L72" s="58"/>
    </row>
    <row r="73" spans="1:12" s="63" customFormat="1" ht="15" customHeight="1">
      <c r="A73" s="247" t="s">
        <v>168</v>
      </c>
      <c r="B73" s="246"/>
      <c r="C73" s="246"/>
      <c r="D73" s="57"/>
      <c r="E73" s="56"/>
      <c r="F73" s="255"/>
      <c r="G73" s="58"/>
      <c r="H73" s="58"/>
      <c r="I73" s="58"/>
      <c r="J73" s="255"/>
      <c r="K73" s="58"/>
      <c r="L73" s="58"/>
    </row>
    <row r="74" spans="1:12" s="63" customFormat="1" ht="15" customHeight="1">
      <c r="A74" s="247"/>
      <c r="B74" s="246" t="s">
        <v>202</v>
      </c>
      <c r="C74" s="246"/>
      <c r="D74" s="57"/>
      <c r="E74" s="56"/>
      <c r="F74" s="257">
        <f>SUM(F68:F71)</f>
        <v>-13973</v>
      </c>
      <c r="G74" s="58"/>
      <c r="H74" s="258">
        <f>SUM(H68:H71)</f>
        <v>0</v>
      </c>
      <c r="I74" s="58"/>
      <c r="J74" s="257">
        <f>SUM(J68:J71)</f>
        <v>-13973</v>
      </c>
      <c r="K74" s="58"/>
      <c r="L74" s="258">
        <f>SUM(L68:L71)</f>
        <v>0</v>
      </c>
    </row>
    <row r="75" spans="1:12" s="63" customFormat="1" ht="15" customHeight="1">
      <c r="A75" s="247"/>
      <c r="B75" s="246"/>
      <c r="C75" s="246"/>
      <c r="D75" s="57"/>
      <c r="E75" s="56"/>
      <c r="F75" s="255"/>
      <c r="G75" s="58"/>
      <c r="H75" s="58"/>
      <c r="I75" s="58"/>
      <c r="J75" s="255"/>
      <c r="K75" s="58"/>
      <c r="L75" s="58"/>
    </row>
    <row r="76" spans="1:12" s="63" customFormat="1" ht="15" customHeight="1">
      <c r="A76" s="63" t="s">
        <v>95</v>
      </c>
      <c r="B76" s="56"/>
      <c r="C76" s="56"/>
      <c r="D76" s="57"/>
      <c r="E76" s="56"/>
      <c r="F76" s="255"/>
      <c r="G76" s="58"/>
      <c r="H76" s="58"/>
      <c r="I76" s="58"/>
      <c r="J76" s="255"/>
      <c r="K76" s="58"/>
      <c r="L76" s="58"/>
    </row>
    <row r="77" spans="2:12" s="63" customFormat="1" ht="15" customHeight="1">
      <c r="B77" s="56" t="s">
        <v>96</v>
      </c>
      <c r="C77" s="56"/>
      <c r="D77" s="57"/>
      <c r="E77" s="56"/>
      <c r="F77" s="255"/>
      <c r="G77" s="58"/>
      <c r="H77" s="58"/>
      <c r="I77" s="58"/>
      <c r="J77" s="255"/>
      <c r="K77" s="58"/>
      <c r="L77" s="58"/>
    </row>
    <row r="78" spans="3:12" s="63" customFormat="1" ht="15" customHeight="1">
      <c r="C78" s="252" t="s">
        <v>233</v>
      </c>
      <c r="D78" s="57"/>
      <c r="E78" s="56"/>
      <c r="F78" s="255"/>
      <c r="G78" s="58"/>
      <c r="H78" s="58"/>
      <c r="I78" s="58"/>
      <c r="J78" s="255"/>
      <c r="K78" s="58"/>
      <c r="L78" s="58"/>
    </row>
    <row r="79" spans="2:12" s="63" customFormat="1" ht="15" customHeight="1">
      <c r="B79" s="56"/>
      <c r="C79" s="56" t="s">
        <v>234</v>
      </c>
      <c r="D79" s="57"/>
      <c r="E79" s="56"/>
      <c r="F79" s="255"/>
      <c r="G79" s="58"/>
      <c r="H79" s="58"/>
      <c r="I79" s="58"/>
      <c r="J79" s="255"/>
      <c r="K79" s="58"/>
      <c r="L79" s="58"/>
    </row>
    <row r="80" spans="2:12" s="63" customFormat="1" ht="15" customHeight="1">
      <c r="B80" s="56"/>
      <c r="C80" s="56" t="s">
        <v>262</v>
      </c>
      <c r="D80" s="256">
        <v>10.1</v>
      </c>
      <c r="E80" s="56"/>
      <c r="F80" s="304">
        <v>1212</v>
      </c>
      <c r="G80" s="58"/>
      <c r="H80" s="58">
        <v>-626</v>
      </c>
      <c r="I80" s="58"/>
      <c r="J80" s="255">
        <v>0</v>
      </c>
      <c r="K80" s="58"/>
      <c r="L80" s="58">
        <v>0</v>
      </c>
    </row>
    <row r="81" spans="3:12" s="63" customFormat="1" ht="15" customHeight="1">
      <c r="C81" s="56" t="s">
        <v>203</v>
      </c>
      <c r="D81" s="57"/>
      <c r="E81" s="56"/>
      <c r="F81" s="304">
        <v>45630</v>
      </c>
      <c r="G81" s="58"/>
      <c r="H81" s="58">
        <v>160827</v>
      </c>
      <c r="I81" s="58"/>
      <c r="J81" s="255">
        <v>0</v>
      </c>
      <c r="K81" s="58"/>
      <c r="L81" s="58">
        <v>0</v>
      </c>
    </row>
    <row r="82" spans="3:12" s="63" customFormat="1" ht="15" customHeight="1">
      <c r="C82" s="56" t="s">
        <v>204</v>
      </c>
      <c r="D82" s="57"/>
      <c r="E82" s="56"/>
      <c r="F82" s="255"/>
      <c r="G82" s="58"/>
      <c r="H82" s="58"/>
      <c r="I82" s="58"/>
      <c r="J82" s="255"/>
      <c r="K82" s="58"/>
      <c r="L82" s="58"/>
    </row>
    <row r="83" spans="2:12" s="63" customFormat="1" ht="15" customHeight="1">
      <c r="B83" s="56"/>
      <c r="C83" s="56" t="s">
        <v>178</v>
      </c>
      <c r="D83" s="57"/>
      <c r="E83" s="56"/>
      <c r="F83" s="257" t="s">
        <v>249</v>
      </c>
      <c r="G83" s="58"/>
      <c r="H83" s="258">
        <v>0</v>
      </c>
      <c r="I83" s="58"/>
      <c r="J83" s="257">
        <v>0</v>
      </c>
      <c r="K83" s="58"/>
      <c r="L83" s="258">
        <v>0</v>
      </c>
    </row>
    <row r="84" spans="2:12" s="63" customFormat="1" ht="15" customHeight="1">
      <c r="B84" s="56"/>
      <c r="C84" s="56"/>
      <c r="D84" s="57"/>
      <c r="E84" s="56"/>
      <c r="F84" s="255"/>
      <c r="G84" s="58"/>
      <c r="H84" s="58"/>
      <c r="I84" s="58"/>
      <c r="J84" s="255"/>
      <c r="K84" s="58"/>
      <c r="L84" s="58"/>
    </row>
    <row r="85" spans="1:12" s="63" customFormat="1" ht="15" customHeight="1">
      <c r="A85" s="272" t="s">
        <v>169</v>
      </c>
      <c r="B85" s="273"/>
      <c r="C85" s="246"/>
      <c r="D85" s="57"/>
      <c r="E85" s="56"/>
      <c r="F85" s="255"/>
      <c r="G85" s="58"/>
      <c r="H85" s="58"/>
      <c r="I85" s="58"/>
      <c r="J85" s="255"/>
      <c r="K85" s="58"/>
      <c r="L85" s="58"/>
    </row>
    <row r="86" spans="1:12" s="63" customFormat="1" ht="15" customHeight="1">
      <c r="A86" s="272"/>
      <c r="B86" s="247" t="s">
        <v>96</v>
      </c>
      <c r="C86" s="246"/>
      <c r="D86" s="57"/>
      <c r="E86" s="56"/>
      <c r="F86" s="257">
        <f>SUM(F80:F83)</f>
        <v>46842</v>
      </c>
      <c r="G86" s="58"/>
      <c r="H86" s="258">
        <f>SUM(H80:H83)</f>
        <v>160201</v>
      </c>
      <c r="I86" s="58"/>
      <c r="J86" s="257">
        <f>SUM(J80:J83)</f>
        <v>0</v>
      </c>
      <c r="K86" s="58"/>
      <c r="L86" s="258">
        <f>SUM(L80:L83)</f>
        <v>0</v>
      </c>
    </row>
    <row r="87" spans="2:12" s="63" customFormat="1" ht="15" customHeight="1">
      <c r="B87" s="56"/>
      <c r="C87" s="56"/>
      <c r="D87" s="57"/>
      <c r="E87" s="56"/>
      <c r="F87" s="255"/>
      <c r="G87" s="58"/>
      <c r="H87" s="58"/>
      <c r="I87" s="58"/>
      <c r="J87" s="255"/>
      <c r="K87" s="58"/>
      <c r="L87" s="58"/>
    </row>
    <row r="88" spans="1:12" s="63" customFormat="1" ht="15" customHeight="1">
      <c r="A88" s="248" t="s">
        <v>146</v>
      </c>
      <c r="B88" s="249"/>
      <c r="C88" s="250"/>
      <c r="D88" s="57"/>
      <c r="E88" s="56"/>
      <c r="F88" s="255"/>
      <c r="G88" s="58"/>
      <c r="H88" s="58"/>
      <c r="I88" s="58"/>
      <c r="J88" s="255"/>
      <c r="K88" s="58"/>
      <c r="L88" s="58"/>
    </row>
    <row r="89" spans="1:12" s="63" customFormat="1" ht="15" customHeight="1">
      <c r="A89" s="248"/>
      <c r="B89" s="248" t="s">
        <v>97</v>
      </c>
      <c r="C89" s="250"/>
      <c r="D89" s="57"/>
      <c r="E89" s="56"/>
      <c r="F89" s="257">
        <f>SUM(F74,F86)</f>
        <v>32869</v>
      </c>
      <c r="G89" s="58"/>
      <c r="H89" s="258">
        <f>H74+H86</f>
        <v>160201</v>
      </c>
      <c r="I89" s="58"/>
      <c r="J89" s="257">
        <f>SUM(J74,J86)</f>
        <v>-13973</v>
      </c>
      <c r="K89" s="58"/>
      <c r="L89" s="258">
        <f>L74+L86</f>
        <v>0</v>
      </c>
    </row>
    <row r="90" spans="1:12" s="63" customFormat="1" ht="15" customHeight="1">
      <c r="A90" s="251"/>
      <c r="B90" s="250"/>
      <c r="C90" s="250"/>
      <c r="D90" s="57"/>
      <c r="E90" s="56"/>
      <c r="F90" s="255"/>
      <c r="G90" s="58"/>
      <c r="H90" s="58"/>
      <c r="I90" s="58"/>
      <c r="J90" s="255"/>
      <c r="K90" s="58"/>
      <c r="L90" s="58"/>
    </row>
    <row r="91" spans="1:12" s="63" customFormat="1" ht="15" customHeight="1" thickBot="1">
      <c r="A91" s="248" t="s">
        <v>88</v>
      </c>
      <c r="B91" s="249"/>
      <c r="C91" s="250"/>
      <c r="D91" s="57"/>
      <c r="E91" s="56"/>
      <c r="F91" s="259">
        <f>+F33+F89</f>
        <v>1393316</v>
      </c>
      <c r="G91" s="58"/>
      <c r="H91" s="260">
        <f>H33+H89</f>
        <v>1576538</v>
      </c>
      <c r="I91" s="58"/>
      <c r="J91" s="259">
        <f>+J33+J89</f>
        <v>1294601</v>
      </c>
      <c r="K91" s="58"/>
      <c r="L91" s="260">
        <f>L33+L89</f>
        <v>1412811</v>
      </c>
    </row>
    <row r="92" spans="1:12" s="64" customFormat="1" ht="15" customHeight="1" thickTop="1">
      <c r="A92" s="62"/>
      <c r="B92" s="62"/>
      <c r="C92" s="62"/>
      <c r="D92" s="67"/>
      <c r="E92" s="65"/>
      <c r="F92" s="255"/>
      <c r="G92" s="65"/>
      <c r="H92" s="68"/>
      <c r="I92" s="67"/>
      <c r="J92" s="255"/>
      <c r="K92" s="65"/>
      <c r="L92" s="68"/>
    </row>
    <row r="93" spans="1:12" s="63" customFormat="1" ht="15" customHeight="1">
      <c r="A93" s="246" t="s">
        <v>145</v>
      </c>
      <c r="B93" s="56"/>
      <c r="C93" s="56"/>
      <c r="D93" s="57"/>
      <c r="E93" s="56"/>
      <c r="F93" s="255"/>
      <c r="G93" s="59"/>
      <c r="H93" s="58"/>
      <c r="I93" s="69"/>
      <c r="J93" s="255"/>
      <c r="K93" s="59"/>
      <c r="L93" s="58"/>
    </row>
    <row r="94" spans="2:12" s="63" customFormat="1" ht="15" customHeight="1">
      <c r="B94" s="252" t="s">
        <v>205</v>
      </c>
      <c r="C94" s="56"/>
      <c r="D94" s="57"/>
      <c r="E94" s="56"/>
      <c r="F94" s="255">
        <v>1411851</v>
      </c>
      <c r="G94" s="261"/>
      <c r="H94" s="58">
        <v>1452056</v>
      </c>
      <c r="I94" s="261"/>
      <c r="J94" s="255">
        <v>1308574</v>
      </c>
      <c r="K94" s="261"/>
      <c r="L94" s="58">
        <v>1412811</v>
      </c>
    </row>
    <row r="95" spans="2:12" s="63" customFormat="1" ht="15" customHeight="1">
      <c r="B95" s="253" t="s">
        <v>20</v>
      </c>
      <c r="C95" s="56"/>
      <c r="D95" s="57"/>
      <c r="E95" s="56"/>
      <c r="F95" s="257">
        <v>-51404</v>
      </c>
      <c r="G95" s="261"/>
      <c r="H95" s="258">
        <v>-35719</v>
      </c>
      <c r="I95" s="261"/>
      <c r="J95" s="257">
        <v>0</v>
      </c>
      <c r="K95" s="261"/>
      <c r="L95" s="258">
        <v>0</v>
      </c>
    </row>
    <row r="96" spans="1:12" s="63" customFormat="1" ht="15" customHeight="1">
      <c r="A96" s="70"/>
      <c r="B96" s="56"/>
      <c r="C96" s="56"/>
      <c r="D96" s="57"/>
      <c r="E96" s="56"/>
      <c r="F96" s="262"/>
      <c r="G96" s="261"/>
      <c r="H96" s="261"/>
      <c r="I96" s="261"/>
      <c r="J96" s="262"/>
      <c r="K96" s="261"/>
      <c r="L96" s="261"/>
    </row>
    <row r="97" spans="1:12" s="63" customFormat="1" ht="15" customHeight="1" thickBot="1">
      <c r="A97" s="70"/>
      <c r="B97" s="56"/>
      <c r="C97" s="254"/>
      <c r="D97" s="254"/>
      <c r="E97" s="254"/>
      <c r="F97" s="263">
        <f>F33</f>
        <v>1360447</v>
      </c>
      <c r="G97" s="254"/>
      <c r="H97" s="264">
        <f>SUM(H94:H96)</f>
        <v>1416337</v>
      </c>
      <c r="I97" s="254"/>
      <c r="J97" s="263">
        <f>J33</f>
        <v>1308574</v>
      </c>
      <c r="K97" s="254"/>
      <c r="L97" s="264">
        <f>SUM(L94:L96)</f>
        <v>1412811</v>
      </c>
    </row>
    <row r="98" spans="1:12" s="63" customFormat="1" ht="15" customHeight="1" thickTop="1">
      <c r="A98" s="70"/>
      <c r="B98" s="56"/>
      <c r="C98" s="254"/>
      <c r="D98" s="254"/>
      <c r="E98" s="254"/>
      <c r="F98" s="265"/>
      <c r="G98" s="254"/>
      <c r="H98" s="254"/>
      <c r="I98" s="254"/>
      <c r="J98" s="265"/>
      <c r="K98" s="254"/>
      <c r="L98" s="254"/>
    </row>
    <row r="99" spans="1:12" s="63" customFormat="1" ht="15" customHeight="1">
      <c r="A99" s="71" t="s">
        <v>153</v>
      </c>
      <c r="B99" s="56"/>
      <c r="C99" s="56"/>
      <c r="D99" s="57"/>
      <c r="E99" s="56"/>
      <c r="F99" s="262"/>
      <c r="G99" s="261"/>
      <c r="H99" s="261"/>
      <c r="I99" s="261"/>
      <c r="J99" s="262"/>
      <c r="K99" s="261"/>
      <c r="L99" s="261"/>
    </row>
    <row r="100" spans="2:12" s="63" customFormat="1" ht="15" customHeight="1">
      <c r="B100" s="252" t="s">
        <v>205</v>
      </c>
      <c r="D100" s="57"/>
      <c r="E100" s="56"/>
      <c r="F100" s="255">
        <v>1436239</v>
      </c>
      <c r="G100" s="261"/>
      <c r="H100" s="58">
        <v>1565328</v>
      </c>
      <c r="I100" s="261"/>
      <c r="J100" s="255">
        <v>1294601</v>
      </c>
      <c r="K100" s="261"/>
      <c r="L100" s="58">
        <v>1412811</v>
      </c>
    </row>
    <row r="101" spans="2:12" s="63" customFormat="1" ht="15" customHeight="1">
      <c r="B101" s="253" t="s">
        <v>20</v>
      </c>
      <c r="D101" s="57"/>
      <c r="E101" s="56"/>
      <c r="F101" s="257">
        <v>-42923</v>
      </c>
      <c r="G101" s="261"/>
      <c r="H101" s="258">
        <v>11210</v>
      </c>
      <c r="I101" s="261"/>
      <c r="J101" s="257">
        <v>0</v>
      </c>
      <c r="K101" s="261"/>
      <c r="L101" s="258">
        <v>0</v>
      </c>
    </row>
    <row r="102" spans="1:12" s="63" customFormat="1" ht="15" customHeight="1">
      <c r="A102" s="70"/>
      <c r="B102" s="56"/>
      <c r="C102" s="56"/>
      <c r="D102" s="57"/>
      <c r="E102" s="56"/>
      <c r="F102" s="262"/>
      <c r="G102" s="261"/>
      <c r="H102" s="261"/>
      <c r="I102" s="261"/>
      <c r="J102" s="262"/>
      <c r="K102" s="261"/>
      <c r="L102" s="261"/>
    </row>
    <row r="103" spans="1:12" s="63" customFormat="1" ht="15" customHeight="1" thickBot="1">
      <c r="A103" s="70"/>
      <c r="B103" s="56"/>
      <c r="C103" s="56"/>
      <c r="D103" s="57"/>
      <c r="E103" s="56"/>
      <c r="F103" s="259">
        <f>F91</f>
        <v>1393316</v>
      </c>
      <c r="G103" s="261"/>
      <c r="H103" s="260">
        <f>SUM(H100:H102)</f>
        <v>1576538</v>
      </c>
      <c r="I103" s="261"/>
      <c r="J103" s="259">
        <f>J91</f>
        <v>1294601</v>
      </c>
      <c r="K103" s="261"/>
      <c r="L103" s="260">
        <f>SUM(L100:L102)</f>
        <v>1412811</v>
      </c>
    </row>
    <row r="104" spans="1:12" s="63" customFormat="1" ht="15" customHeight="1" thickTop="1">
      <c r="A104" s="70"/>
      <c r="B104" s="56"/>
      <c r="C104" s="56"/>
      <c r="D104" s="57"/>
      <c r="E104" s="56"/>
      <c r="F104" s="255"/>
      <c r="G104" s="261"/>
      <c r="H104" s="58"/>
      <c r="I104" s="261"/>
      <c r="J104" s="255"/>
      <c r="K104" s="261"/>
      <c r="L104" s="58"/>
    </row>
    <row r="105" spans="1:12" s="63" customFormat="1" ht="15" customHeight="1">
      <c r="A105" s="71" t="s">
        <v>154</v>
      </c>
      <c r="B105" s="70"/>
      <c r="C105" s="70"/>
      <c r="D105" s="72"/>
      <c r="E105" s="73"/>
      <c r="F105" s="76"/>
      <c r="G105" s="73"/>
      <c r="H105" s="73"/>
      <c r="I105" s="73"/>
      <c r="J105" s="76"/>
      <c r="K105" s="73"/>
      <c r="L105" s="73"/>
    </row>
    <row r="106" spans="1:12" s="63" customFormat="1" ht="15" customHeight="1">
      <c r="A106" s="71"/>
      <c r="B106" s="70"/>
      <c r="C106" s="70"/>
      <c r="D106" s="72"/>
      <c r="E106" s="73"/>
      <c r="F106" s="76"/>
      <c r="G106" s="73"/>
      <c r="H106" s="73"/>
      <c r="I106" s="73"/>
      <c r="J106" s="76"/>
      <c r="K106" s="73"/>
      <c r="L106" s="73"/>
    </row>
    <row r="107" spans="1:12" s="63" customFormat="1" ht="15" customHeight="1">
      <c r="A107" s="71"/>
      <c r="B107" s="70" t="s">
        <v>174</v>
      </c>
      <c r="C107" s="70"/>
      <c r="D107" s="72"/>
      <c r="E107" s="70"/>
      <c r="F107" s="268">
        <v>0.3785123324396783</v>
      </c>
      <c r="G107" s="266"/>
      <c r="H107" s="266">
        <v>0.3892911528150134</v>
      </c>
      <c r="I107" s="267"/>
      <c r="J107" s="268">
        <v>0.35082412868632706</v>
      </c>
      <c r="K107" s="269"/>
      <c r="L107" s="266">
        <v>0.3787697050938338</v>
      </c>
    </row>
    <row r="108" spans="1:12" s="63" customFormat="1" ht="12.75" customHeight="1">
      <c r="A108" s="71"/>
      <c r="B108" s="70"/>
      <c r="C108" s="70"/>
      <c r="D108" s="72"/>
      <c r="E108" s="70"/>
      <c r="F108" s="266"/>
      <c r="G108" s="266"/>
      <c r="H108" s="266"/>
      <c r="I108" s="267"/>
      <c r="J108" s="266"/>
      <c r="K108" s="269"/>
      <c r="L108" s="266"/>
    </row>
    <row r="109" spans="1:12" s="24" customFormat="1" ht="33" customHeight="1">
      <c r="A109" s="308" t="str">
        <f>'2-4'!A57</f>
        <v>The accompanying condensed notes to the interim financial information on pages 12 to 39 are an integral part of this interim financial information.</v>
      </c>
      <c r="B109" s="308"/>
      <c r="C109" s="308"/>
      <c r="D109" s="308"/>
      <c r="E109" s="308"/>
      <c r="F109" s="308"/>
      <c r="G109" s="308"/>
      <c r="H109" s="308"/>
      <c r="I109" s="308"/>
      <c r="J109" s="308"/>
      <c r="K109" s="308"/>
      <c r="L109" s="308"/>
    </row>
  </sheetData>
  <sheetProtection/>
  <mergeCells count="2">
    <mergeCell ref="A109:L109"/>
    <mergeCell ref="A53:L53"/>
  </mergeCells>
  <printOptions/>
  <pageMargins left="0.8" right="0.5" top="0.5" bottom="0.6" header="0.49" footer="0.4"/>
  <pageSetup firstPageNumber="5" useFirstPageNumber="1" fitToHeight="0" horizontalDpi="1200" verticalDpi="1200" orientation="portrait" paperSize="9" scale="90" r:id="rId1"/>
  <headerFooter>
    <oddFooter>&amp;R&amp;"Arial,Regular"&amp;9&amp;P</oddFooter>
  </headerFooter>
  <rowBreaks count="1" manualBreakCount="1">
    <brk id="53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CFFCC"/>
  </sheetPr>
  <dimension ref="A1:AD46"/>
  <sheetViews>
    <sheetView zoomScaleSheetLayoutView="70" zoomScalePageLayoutView="0" workbookViewId="0" topLeftCell="A13">
      <selection activeCell="C8" sqref="C8"/>
    </sheetView>
  </sheetViews>
  <sheetFormatPr defaultColWidth="9.421875" defaultRowHeight="16.5" customHeight="1"/>
  <cols>
    <col min="1" max="2" width="1.421875" style="172" customWidth="1"/>
    <col min="3" max="3" width="27.57421875" style="172" customWidth="1"/>
    <col min="4" max="4" width="1.28515625" style="173" customWidth="1"/>
    <col min="5" max="5" width="0.85546875" style="174" customWidth="1"/>
    <col min="6" max="6" width="9.57421875" style="175" customWidth="1"/>
    <col min="7" max="7" width="0.5625" style="174" customWidth="1"/>
    <col min="8" max="8" width="10.421875" style="175" customWidth="1"/>
    <col min="9" max="9" width="0.5625" style="174" customWidth="1"/>
    <col min="10" max="10" width="10.57421875" style="175" customWidth="1"/>
    <col min="11" max="11" width="0.5625" style="174" customWidth="1"/>
    <col min="12" max="12" width="11.57421875" style="175" bestFit="1" customWidth="1"/>
    <col min="13" max="13" width="0.5625" style="174" customWidth="1"/>
    <col min="14" max="14" width="11.57421875" style="174" customWidth="1"/>
    <col min="15" max="15" width="0.5625" style="174" customWidth="1"/>
    <col min="16" max="16" width="14.57421875" style="174" customWidth="1"/>
    <col min="17" max="17" width="0.5625" style="174" customWidth="1"/>
    <col min="18" max="18" width="15.57421875" style="174" customWidth="1"/>
    <col min="19" max="19" width="0.5625" style="174" customWidth="1"/>
    <col min="20" max="20" width="10.57421875" style="174" customWidth="1"/>
    <col min="21" max="21" width="0.5625" style="174" customWidth="1"/>
    <col min="22" max="22" width="12.57421875" style="174" customWidth="1"/>
    <col min="23" max="23" width="0.5625" style="174" customWidth="1"/>
    <col min="24" max="24" width="10.00390625" style="174" customWidth="1"/>
    <col min="25" max="25" width="0.5625" style="174" customWidth="1"/>
    <col min="26" max="26" width="9.57421875" style="174" customWidth="1"/>
    <col min="27" max="27" width="0.5625" style="174" customWidth="1"/>
    <col min="28" max="28" width="11.57421875" style="174" customWidth="1"/>
    <col min="29" max="29" width="0.5625" style="174" customWidth="1"/>
    <col min="30" max="30" width="10.57421875" style="175" customWidth="1"/>
    <col min="31" max="16384" width="9.421875" style="172" customWidth="1"/>
  </cols>
  <sheetData>
    <row r="1" spans="1:30" s="166" customFormat="1" ht="16.5" customHeight="1">
      <c r="A1" s="160" t="s">
        <v>58</v>
      </c>
      <c r="B1" s="161"/>
      <c r="C1" s="161"/>
      <c r="D1" s="162"/>
      <c r="E1" s="163"/>
      <c r="F1" s="164"/>
      <c r="G1" s="163"/>
      <c r="H1" s="164"/>
      <c r="I1" s="163"/>
      <c r="J1" s="164"/>
      <c r="K1" s="163"/>
      <c r="L1" s="164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3"/>
      <c r="AC1" s="163"/>
      <c r="AD1" s="165" t="s">
        <v>54</v>
      </c>
    </row>
    <row r="2" spans="1:30" s="166" customFormat="1" ht="16.5" customHeight="1">
      <c r="A2" s="160" t="s">
        <v>111</v>
      </c>
      <c r="B2" s="161"/>
      <c r="C2" s="161"/>
      <c r="D2" s="162"/>
      <c r="E2" s="163"/>
      <c r="F2" s="164"/>
      <c r="G2" s="163"/>
      <c r="H2" s="164"/>
      <c r="I2" s="163"/>
      <c r="J2" s="164"/>
      <c r="K2" s="163"/>
      <c r="L2" s="164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3"/>
      <c r="AB2" s="163"/>
      <c r="AC2" s="163"/>
      <c r="AD2" s="164"/>
    </row>
    <row r="3" spans="1:30" s="166" customFormat="1" ht="16.5" customHeight="1">
      <c r="A3" s="167" t="str">
        <f>'5-6 (3m)'!A3</f>
        <v>For the three-month period ended 31 March 2021</v>
      </c>
      <c r="B3" s="168"/>
      <c r="C3" s="168"/>
      <c r="D3" s="169"/>
      <c r="E3" s="170"/>
      <c r="F3" s="171"/>
      <c r="G3" s="170"/>
      <c r="H3" s="171"/>
      <c r="I3" s="170"/>
      <c r="J3" s="171"/>
      <c r="K3" s="170"/>
      <c r="L3" s="171"/>
      <c r="M3" s="170"/>
      <c r="N3" s="170"/>
      <c r="O3" s="170"/>
      <c r="P3" s="170"/>
      <c r="Q3" s="170"/>
      <c r="R3" s="170"/>
      <c r="S3" s="170"/>
      <c r="T3" s="170"/>
      <c r="U3" s="170"/>
      <c r="V3" s="170"/>
      <c r="W3" s="170"/>
      <c r="X3" s="170"/>
      <c r="Y3" s="170"/>
      <c r="Z3" s="170"/>
      <c r="AA3" s="170"/>
      <c r="AB3" s="170"/>
      <c r="AC3" s="170"/>
      <c r="AD3" s="171"/>
    </row>
    <row r="4" ht="15.75" customHeight="1"/>
    <row r="5" ht="15.75" customHeight="1"/>
    <row r="6" spans="2:30" ht="15.75" customHeight="1">
      <c r="B6" s="176"/>
      <c r="C6" s="176"/>
      <c r="D6" s="177"/>
      <c r="E6" s="177"/>
      <c r="F6" s="178"/>
      <c r="G6" s="179"/>
      <c r="H6" s="178"/>
      <c r="I6" s="179"/>
      <c r="J6" s="178"/>
      <c r="K6" s="179"/>
      <c r="L6" s="178"/>
      <c r="M6" s="179"/>
      <c r="N6" s="179"/>
      <c r="O6" s="179"/>
      <c r="P6" s="179"/>
      <c r="Q6" s="179"/>
      <c r="R6" s="179"/>
      <c r="S6" s="179"/>
      <c r="T6" s="179"/>
      <c r="U6" s="179"/>
      <c r="V6" s="179"/>
      <c r="W6" s="179"/>
      <c r="X6" s="179"/>
      <c r="Y6" s="179"/>
      <c r="Z6" s="179"/>
      <c r="AA6" s="179"/>
      <c r="AB6" s="178"/>
      <c r="AC6" s="179"/>
      <c r="AD6" s="178" t="s">
        <v>134</v>
      </c>
    </row>
    <row r="7" spans="2:30" ht="15.75" customHeight="1">
      <c r="B7" s="176"/>
      <c r="C7" s="176"/>
      <c r="D7" s="177"/>
      <c r="E7" s="177"/>
      <c r="F7" s="309" t="s">
        <v>24</v>
      </c>
      <c r="G7" s="309"/>
      <c r="H7" s="309"/>
      <c r="I7" s="309"/>
      <c r="J7" s="309"/>
      <c r="K7" s="309"/>
      <c r="L7" s="309"/>
      <c r="M7" s="309"/>
      <c r="N7" s="309"/>
      <c r="O7" s="309"/>
      <c r="P7" s="309"/>
      <c r="Q7" s="309"/>
      <c r="R7" s="309"/>
      <c r="S7" s="309"/>
      <c r="T7" s="309"/>
      <c r="U7" s="309"/>
      <c r="V7" s="309"/>
      <c r="W7" s="309"/>
      <c r="X7" s="309"/>
      <c r="Y7" s="309"/>
      <c r="Z7" s="309"/>
      <c r="AA7" s="180"/>
      <c r="AB7" s="180"/>
      <c r="AC7" s="176"/>
      <c r="AD7" s="181"/>
    </row>
    <row r="8" spans="2:30" ht="15.75" customHeight="1">
      <c r="B8" s="176"/>
      <c r="C8" s="176"/>
      <c r="D8" s="177"/>
      <c r="E8" s="177"/>
      <c r="F8" s="182"/>
      <c r="G8" s="182"/>
      <c r="H8" s="182"/>
      <c r="I8" s="182"/>
      <c r="M8" s="182"/>
      <c r="N8" s="310" t="s">
        <v>113</v>
      </c>
      <c r="O8" s="310"/>
      <c r="P8" s="310"/>
      <c r="Q8" s="310"/>
      <c r="R8" s="310"/>
      <c r="S8" s="310"/>
      <c r="T8" s="310"/>
      <c r="U8" s="310"/>
      <c r="V8" s="310"/>
      <c r="W8" s="310"/>
      <c r="X8" s="310"/>
      <c r="Y8" s="183"/>
      <c r="Z8" s="183"/>
      <c r="AA8" s="176"/>
      <c r="AB8" s="181"/>
      <c r="AC8" s="176"/>
      <c r="AD8" s="181"/>
    </row>
    <row r="9" spans="4:30" s="184" customFormat="1" ht="15.75" customHeight="1">
      <c r="D9" s="185"/>
      <c r="E9" s="185"/>
      <c r="F9" s="75"/>
      <c r="G9" s="75"/>
      <c r="H9" s="186"/>
      <c r="I9" s="75"/>
      <c r="M9" s="75"/>
      <c r="N9" s="75"/>
      <c r="O9" s="75"/>
      <c r="P9" s="310" t="s">
        <v>146</v>
      </c>
      <c r="Q9" s="310"/>
      <c r="R9" s="310"/>
      <c r="S9" s="310"/>
      <c r="T9" s="310"/>
      <c r="U9" s="310"/>
      <c r="V9" s="310"/>
      <c r="W9" s="75"/>
      <c r="X9" s="75"/>
      <c r="Y9" s="75"/>
      <c r="AA9" s="75"/>
      <c r="AB9" s="75"/>
      <c r="AC9" s="75"/>
      <c r="AD9" s="75"/>
    </row>
    <row r="10" spans="4:30" ht="15.75" customHeight="1">
      <c r="D10" s="177"/>
      <c r="E10" s="177"/>
      <c r="F10" s="172"/>
      <c r="G10" s="172"/>
      <c r="H10" s="172"/>
      <c r="I10" s="172"/>
      <c r="J10" s="172"/>
      <c r="K10" s="2"/>
      <c r="L10" s="2"/>
      <c r="M10" s="2"/>
      <c r="N10" s="176"/>
      <c r="O10" s="2"/>
      <c r="P10" s="2"/>
      <c r="Q10" s="2"/>
      <c r="R10" s="2"/>
      <c r="S10" s="2"/>
      <c r="T10" s="2"/>
      <c r="U10" s="2"/>
      <c r="V10" s="2" t="s">
        <v>121</v>
      </c>
      <c r="W10" s="2"/>
      <c r="X10" s="2"/>
      <c r="Y10" s="2"/>
      <c r="Z10" s="172"/>
      <c r="AA10" s="172"/>
      <c r="AB10" s="172"/>
      <c r="AC10" s="172"/>
      <c r="AD10" s="172"/>
    </row>
    <row r="11" spans="4:30" ht="15.75" customHeight="1">
      <c r="D11" s="177"/>
      <c r="E11" s="177"/>
      <c r="F11" s="172"/>
      <c r="G11" s="172"/>
      <c r="H11" s="172"/>
      <c r="I11" s="172"/>
      <c r="J11" s="172"/>
      <c r="K11" s="2"/>
      <c r="L11" s="2"/>
      <c r="M11" s="2"/>
      <c r="N11" s="2" t="s">
        <v>213</v>
      </c>
      <c r="O11" s="2"/>
      <c r="P11" s="172"/>
      <c r="Q11" s="2"/>
      <c r="R11" s="176"/>
      <c r="S11" s="2"/>
      <c r="T11" s="172"/>
      <c r="U11" s="2"/>
      <c r="V11" s="176" t="s">
        <v>119</v>
      </c>
      <c r="W11" s="2"/>
      <c r="X11" s="2"/>
      <c r="Y11" s="2"/>
      <c r="Z11" s="172"/>
      <c r="AA11" s="172"/>
      <c r="AB11" s="172"/>
      <c r="AC11" s="172"/>
      <c r="AD11" s="172"/>
    </row>
    <row r="12" spans="4:30" ht="15.75" customHeight="1">
      <c r="D12" s="177"/>
      <c r="E12" s="177"/>
      <c r="F12" s="172"/>
      <c r="G12" s="2"/>
      <c r="H12" s="187"/>
      <c r="I12" s="2"/>
      <c r="J12" s="187"/>
      <c r="K12" s="2"/>
      <c r="L12" s="2"/>
      <c r="M12" s="2"/>
      <c r="N12" s="2" t="s">
        <v>116</v>
      </c>
      <c r="O12" s="2"/>
      <c r="P12" s="172"/>
      <c r="Q12" s="2"/>
      <c r="R12" s="176"/>
      <c r="S12" s="2"/>
      <c r="T12" s="172"/>
      <c r="U12" s="2"/>
      <c r="V12" s="176" t="s">
        <v>125</v>
      </c>
      <c r="W12" s="2"/>
      <c r="X12" s="2"/>
      <c r="Y12" s="2"/>
      <c r="Z12" s="2"/>
      <c r="AA12" s="2"/>
      <c r="AB12" s="2"/>
      <c r="AC12" s="2"/>
      <c r="AD12" s="2"/>
    </row>
    <row r="13" spans="4:30" ht="15.75" customHeight="1">
      <c r="D13" s="177"/>
      <c r="E13" s="177"/>
      <c r="F13" s="2" t="s">
        <v>38</v>
      </c>
      <c r="G13" s="2"/>
      <c r="H13" s="187"/>
      <c r="I13" s="2"/>
      <c r="J13" s="174"/>
      <c r="L13" s="174"/>
      <c r="M13" s="2"/>
      <c r="N13" s="2" t="s">
        <v>117</v>
      </c>
      <c r="O13" s="2"/>
      <c r="P13" s="2" t="s">
        <v>164</v>
      </c>
      <c r="Q13" s="2"/>
      <c r="R13" s="2" t="s">
        <v>214</v>
      </c>
      <c r="S13" s="2"/>
      <c r="T13" s="2" t="s">
        <v>123</v>
      </c>
      <c r="U13" s="2"/>
      <c r="V13" s="2" t="s">
        <v>180</v>
      </c>
      <c r="W13" s="2"/>
      <c r="X13" s="2" t="s">
        <v>98</v>
      </c>
      <c r="Y13" s="2"/>
      <c r="Z13" s="172"/>
      <c r="AA13" s="172"/>
      <c r="AB13" s="172"/>
      <c r="AC13" s="2"/>
      <c r="AD13" s="174"/>
    </row>
    <row r="14" spans="4:30" ht="15.75" customHeight="1">
      <c r="D14" s="177"/>
      <c r="E14" s="177"/>
      <c r="F14" s="187" t="s">
        <v>37</v>
      </c>
      <c r="G14" s="2"/>
      <c r="H14" s="187" t="s">
        <v>40</v>
      </c>
      <c r="I14" s="2"/>
      <c r="J14" s="311" t="s">
        <v>47</v>
      </c>
      <c r="K14" s="311"/>
      <c r="L14" s="311"/>
      <c r="M14" s="2"/>
      <c r="N14" s="2" t="s">
        <v>138</v>
      </c>
      <c r="O14" s="2"/>
      <c r="P14" s="176" t="s">
        <v>165</v>
      </c>
      <c r="Q14" s="2"/>
      <c r="R14" s="176" t="s">
        <v>215</v>
      </c>
      <c r="S14" s="2"/>
      <c r="T14" s="176" t="s">
        <v>124</v>
      </c>
      <c r="U14" s="2"/>
      <c r="V14" s="2" t="s">
        <v>179</v>
      </c>
      <c r="W14" s="2"/>
      <c r="X14" s="2" t="s">
        <v>99</v>
      </c>
      <c r="Y14" s="2"/>
      <c r="Z14" s="2" t="s">
        <v>41</v>
      </c>
      <c r="AA14" s="2"/>
      <c r="AB14" s="2" t="s">
        <v>27</v>
      </c>
      <c r="AC14" s="2"/>
      <c r="AD14" s="2" t="s">
        <v>26</v>
      </c>
    </row>
    <row r="15" spans="4:30" ht="15.75" customHeight="1">
      <c r="D15" s="177"/>
      <c r="E15" s="177"/>
      <c r="F15" s="176" t="s">
        <v>25</v>
      </c>
      <c r="G15" s="2"/>
      <c r="H15" s="187" t="s">
        <v>39</v>
      </c>
      <c r="I15" s="2"/>
      <c r="J15" s="187" t="s">
        <v>74</v>
      </c>
      <c r="K15" s="2"/>
      <c r="L15" s="2" t="s">
        <v>19</v>
      </c>
      <c r="M15" s="2"/>
      <c r="N15" s="2" t="s">
        <v>118</v>
      </c>
      <c r="O15" s="2"/>
      <c r="P15" s="2" t="s">
        <v>166</v>
      </c>
      <c r="Q15" s="2"/>
      <c r="R15" s="2" t="s">
        <v>216</v>
      </c>
      <c r="S15" s="2"/>
      <c r="T15" s="2" t="s">
        <v>128</v>
      </c>
      <c r="U15" s="2"/>
      <c r="V15" s="2" t="s">
        <v>120</v>
      </c>
      <c r="W15" s="2"/>
      <c r="X15" s="2" t="s">
        <v>100</v>
      </c>
      <c r="Y15" s="2"/>
      <c r="Z15" s="2" t="s">
        <v>42</v>
      </c>
      <c r="AA15" s="2"/>
      <c r="AB15" s="2" t="s">
        <v>28</v>
      </c>
      <c r="AC15" s="2"/>
      <c r="AD15" s="2" t="s">
        <v>82</v>
      </c>
    </row>
    <row r="16" spans="4:30" ht="15.75" customHeight="1">
      <c r="D16" s="306"/>
      <c r="E16" s="188"/>
      <c r="F16" s="189" t="s">
        <v>81</v>
      </c>
      <c r="G16" s="3"/>
      <c r="H16" s="189" t="s">
        <v>81</v>
      </c>
      <c r="I16" s="2"/>
      <c r="J16" s="189" t="s">
        <v>81</v>
      </c>
      <c r="K16" s="3"/>
      <c r="L16" s="189" t="s">
        <v>81</v>
      </c>
      <c r="M16" s="2"/>
      <c r="N16" s="189" t="s">
        <v>81</v>
      </c>
      <c r="O16" s="2"/>
      <c r="P16" s="189" t="s">
        <v>81</v>
      </c>
      <c r="Q16" s="2"/>
      <c r="R16" s="189" t="s">
        <v>81</v>
      </c>
      <c r="S16" s="2"/>
      <c r="T16" s="189" t="s">
        <v>81</v>
      </c>
      <c r="U16" s="2"/>
      <c r="V16" s="189" t="s">
        <v>81</v>
      </c>
      <c r="W16" s="2"/>
      <c r="X16" s="189" t="s">
        <v>81</v>
      </c>
      <c r="Y16" s="2"/>
      <c r="Z16" s="189" t="s">
        <v>81</v>
      </c>
      <c r="AA16" s="2"/>
      <c r="AB16" s="189" t="s">
        <v>81</v>
      </c>
      <c r="AC16" s="2"/>
      <c r="AD16" s="189" t="s">
        <v>81</v>
      </c>
    </row>
    <row r="17" spans="4:30" ht="15.75" customHeight="1">
      <c r="D17" s="177"/>
      <c r="E17" s="177"/>
      <c r="F17" s="4"/>
      <c r="G17" s="5"/>
      <c r="H17" s="4"/>
      <c r="I17" s="1"/>
      <c r="J17" s="4"/>
      <c r="K17" s="5"/>
      <c r="L17" s="4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4"/>
      <c r="AC17" s="1"/>
      <c r="AD17" s="4"/>
    </row>
    <row r="18" spans="1:30" ht="15.75" customHeight="1">
      <c r="A18" s="190" t="s">
        <v>197</v>
      </c>
      <c r="B18" s="190"/>
      <c r="E18" s="173"/>
      <c r="F18" s="6">
        <v>373000</v>
      </c>
      <c r="G18" s="6"/>
      <c r="H18" s="6">
        <v>3680616</v>
      </c>
      <c r="I18" s="6"/>
      <c r="J18" s="6">
        <v>37300</v>
      </c>
      <c r="K18" s="6"/>
      <c r="L18" s="6">
        <v>20063524</v>
      </c>
      <c r="M18" s="281"/>
      <c r="N18" s="6">
        <v>-693532</v>
      </c>
      <c r="O18" s="281"/>
      <c r="P18" s="6">
        <v>-17078</v>
      </c>
      <c r="Q18" s="281"/>
      <c r="R18" s="6">
        <v>5454</v>
      </c>
      <c r="S18" s="281"/>
      <c r="T18" s="6">
        <v>-164322</v>
      </c>
      <c r="U18" s="281"/>
      <c r="V18" s="6">
        <v>433</v>
      </c>
      <c r="W18" s="281"/>
      <c r="X18" s="281">
        <v>-869045</v>
      </c>
      <c r="Y18" s="281"/>
      <c r="Z18" s="281">
        <v>23285395</v>
      </c>
      <c r="AA18" s="281"/>
      <c r="AB18" s="6">
        <v>1503799</v>
      </c>
      <c r="AC18" s="6"/>
      <c r="AD18" s="6">
        <v>24789194</v>
      </c>
    </row>
    <row r="19" spans="1:30" ht="6" customHeight="1">
      <c r="A19" s="190"/>
      <c r="B19" s="190"/>
      <c r="E19" s="173"/>
      <c r="F19" s="6"/>
      <c r="G19" s="6"/>
      <c r="H19" s="6"/>
      <c r="I19" s="6"/>
      <c r="J19" s="6"/>
      <c r="K19" s="6"/>
      <c r="L19" s="6"/>
      <c r="M19" s="281"/>
      <c r="N19" s="6"/>
      <c r="O19" s="281"/>
      <c r="P19" s="6"/>
      <c r="Q19" s="281"/>
      <c r="R19" s="6"/>
      <c r="S19" s="281"/>
      <c r="T19" s="6"/>
      <c r="U19" s="281"/>
      <c r="V19" s="6"/>
      <c r="W19" s="281"/>
      <c r="X19" s="281"/>
      <c r="Y19" s="281"/>
      <c r="Z19" s="281"/>
      <c r="AA19" s="281"/>
      <c r="AB19" s="6"/>
      <c r="AC19" s="6"/>
      <c r="AD19" s="6"/>
    </row>
    <row r="20" spans="1:30" ht="15.75" customHeight="1">
      <c r="A20" s="190" t="s">
        <v>112</v>
      </c>
      <c r="B20" s="190"/>
      <c r="E20" s="173"/>
      <c r="F20" s="6"/>
      <c r="G20" s="6"/>
      <c r="H20" s="6"/>
      <c r="I20" s="6"/>
      <c r="J20" s="6"/>
      <c r="K20" s="6"/>
      <c r="L20" s="6"/>
      <c r="M20" s="281"/>
      <c r="N20" s="6"/>
      <c r="O20" s="281"/>
      <c r="P20" s="281"/>
      <c r="Q20" s="281"/>
      <c r="R20" s="281"/>
      <c r="S20" s="281"/>
      <c r="T20" s="281"/>
      <c r="U20" s="281"/>
      <c r="V20" s="6"/>
      <c r="W20" s="281"/>
      <c r="X20" s="281"/>
      <c r="Y20" s="281"/>
      <c r="Z20" s="281"/>
      <c r="AA20" s="281"/>
      <c r="AB20" s="6"/>
      <c r="AC20" s="6"/>
      <c r="AD20" s="6"/>
    </row>
    <row r="21" spans="1:30" ht="15.75" customHeight="1">
      <c r="A21" s="192" t="s">
        <v>217</v>
      </c>
      <c r="B21" s="190"/>
      <c r="E21" s="173"/>
      <c r="F21" s="6">
        <v>0</v>
      </c>
      <c r="G21" s="6"/>
      <c r="H21" s="6">
        <v>0</v>
      </c>
      <c r="I21" s="6"/>
      <c r="J21" s="6">
        <v>0</v>
      </c>
      <c r="K21" s="6"/>
      <c r="L21" s="6">
        <v>0</v>
      </c>
      <c r="M21" s="281"/>
      <c r="N21" s="6">
        <v>0</v>
      </c>
      <c r="O21" s="281"/>
      <c r="P21" s="281">
        <v>0</v>
      </c>
      <c r="Q21" s="281"/>
      <c r="R21" s="281">
        <v>0</v>
      </c>
      <c r="S21" s="281"/>
      <c r="T21" s="281">
        <v>0</v>
      </c>
      <c r="U21" s="281"/>
      <c r="V21" s="6">
        <v>0</v>
      </c>
      <c r="W21" s="281"/>
      <c r="X21" s="281">
        <f>SUM(N21:W21)</f>
        <v>0</v>
      </c>
      <c r="Y21" s="281"/>
      <c r="Z21" s="281">
        <f>SUM(F21:L21,X21)</f>
        <v>0</v>
      </c>
      <c r="AA21" s="281"/>
      <c r="AB21" s="6">
        <v>18573</v>
      </c>
      <c r="AC21" s="6"/>
      <c r="AD21" s="6">
        <f>SUM(Z21:AB21)</f>
        <v>18573</v>
      </c>
    </row>
    <row r="22" spans="1:30" ht="15.75" customHeight="1">
      <c r="A22" s="172" t="s">
        <v>139</v>
      </c>
      <c r="B22" s="193"/>
      <c r="C22" s="193"/>
      <c r="E22" s="173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</row>
    <row r="23" spans="2:30" ht="15.75" customHeight="1">
      <c r="B23" s="172" t="s">
        <v>135</v>
      </c>
      <c r="C23" s="193"/>
      <c r="E23" s="173"/>
      <c r="F23" s="6">
        <v>0</v>
      </c>
      <c r="G23" s="6"/>
      <c r="H23" s="6">
        <v>0</v>
      </c>
      <c r="I23" s="6"/>
      <c r="J23" s="6">
        <v>0</v>
      </c>
      <c r="K23" s="6"/>
      <c r="L23" s="6">
        <v>0</v>
      </c>
      <c r="M23" s="281"/>
      <c r="N23" s="6">
        <v>0</v>
      </c>
      <c r="O23" s="281"/>
      <c r="P23" s="281">
        <v>0</v>
      </c>
      <c r="Q23" s="281"/>
      <c r="R23" s="281">
        <v>0</v>
      </c>
      <c r="S23" s="281"/>
      <c r="T23" s="281">
        <v>0</v>
      </c>
      <c r="U23" s="281"/>
      <c r="V23" s="6">
        <v>0</v>
      </c>
      <c r="W23" s="281"/>
      <c r="X23" s="281">
        <f>SUM(N23:W23)</f>
        <v>0</v>
      </c>
      <c r="Y23" s="281"/>
      <c r="Z23" s="281">
        <f>SUM(X23,L23,J23,H23,F23)</f>
        <v>0</v>
      </c>
      <c r="AA23" s="281"/>
      <c r="AB23" s="6">
        <v>37500</v>
      </c>
      <c r="AC23" s="6"/>
      <c r="AD23" s="6">
        <f>SUM(Z23:AB23)</f>
        <v>37500</v>
      </c>
    </row>
    <row r="24" spans="1:30" ht="15.75" customHeight="1">
      <c r="A24" s="172" t="s">
        <v>218</v>
      </c>
      <c r="C24" s="193"/>
      <c r="E24" s="173"/>
      <c r="F24" s="6"/>
      <c r="G24" s="6"/>
      <c r="H24" s="6"/>
      <c r="I24" s="6"/>
      <c r="J24" s="6"/>
      <c r="K24" s="6"/>
      <c r="L24" s="6"/>
      <c r="M24" s="281"/>
      <c r="N24" s="6"/>
      <c r="O24" s="281"/>
      <c r="P24" s="281"/>
      <c r="Q24" s="281"/>
      <c r="R24" s="281"/>
      <c r="S24" s="281"/>
      <c r="T24" s="281"/>
      <c r="U24" s="281"/>
      <c r="V24" s="6"/>
      <c r="W24" s="281"/>
      <c r="X24" s="281"/>
      <c r="Y24" s="281"/>
      <c r="Z24" s="281"/>
      <c r="AA24" s="281"/>
      <c r="AB24" s="6"/>
      <c r="AC24" s="6"/>
      <c r="AD24" s="6"/>
    </row>
    <row r="25" spans="2:30" ht="15.75" customHeight="1">
      <c r="B25" s="172" t="s">
        <v>175</v>
      </c>
      <c r="C25" s="193"/>
      <c r="E25" s="173"/>
      <c r="F25" s="282">
        <v>0</v>
      </c>
      <c r="G25" s="283"/>
      <c r="H25" s="282">
        <v>0</v>
      </c>
      <c r="I25" s="283"/>
      <c r="J25" s="282">
        <v>0</v>
      </c>
      <c r="K25" s="6"/>
      <c r="L25" s="194">
        <v>1452056</v>
      </c>
      <c r="M25" s="281"/>
      <c r="N25" s="282">
        <v>0</v>
      </c>
      <c r="O25" s="281"/>
      <c r="P25" s="284">
        <v>0</v>
      </c>
      <c r="Q25" s="281"/>
      <c r="R25" s="284">
        <v>0</v>
      </c>
      <c r="S25" s="281"/>
      <c r="T25" s="284">
        <v>113898</v>
      </c>
      <c r="U25" s="281"/>
      <c r="V25" s="195">
        <v>-626</v>
      </c>
      <c r="W25" s="281"/>
      <c r="X25" s="284">
        <f>SUM(N25:W25)</f>
        <v>113272</v>
      </c>
      <c r="Y25" s="281"/>
      <c r="Z25" s="284">
        <f>SUM(X25,L25,J25,H25,F25)</f>
        <v>1565328</v>
      </c>
      <c r="AA25" s="281"/>
      <c r="AB25" s="194">
        <v>11210</v>
      </c>
      <c r="AC25" s="6"/>
      <c r="AD25" s="194">
        <f>SUM(Z25:AB25)</f>
        <v>1576538</v>
      </c>
    </row>
    <row r="26" spans="1:30" ht="6" customHeight="1">
      <c r="A26" s="196"/>
      <c r="E26" s="173"/>
      <c r="F26" s="283"/>
      <c r="G26" s="283"/>
      <c r="H26" s="283"/>
      <c r="I26" s="283"/>
      <c r="J26" s="283"/>
      <c r="K26" s="283"/>
      <c r="L26" s="283"/>
      <c r="M26" s="283"/>
      <c r="N26" s="283"/>
      <c r="O26" s="283"/>
      <c r="P26" s="283"/>
      <c r="Q26" s="283"/>
      <c r="R26" s="283"/>
      <c r="S26" s="283"/>
      <c r="T26" s="283"/>
      <c r="U26" s="283"/>
      <c r="V26" s="283"/>
      <c r="W26" s="283"/>
      <c r="X26" s="283"/>
      <c r="Y26" s="283"/>
      <c r="Z26" s="283"/>
      <c r="AA26" s="283"/>
      <c r="AB26" s="7"/>
      <c r="AC26" s="7"/>
      <c r="AD26" s="7"/>
    </row>
    <row r="27" spans="1:30" ht="15.75" customHeight="1" thickBot="1">
      <c r="A27" s="190" t="s">
        <v>242</v>
      </c>
      <c r="E27" s="173"/>
      <c r="F27" s="285">
        <f>SUM(F18:F25)</f>
        <v>373000</v>
      </c>
      <c r="G27" s="283"/>
      <c r="H27" s="285">
        <f>SUM(H18:H25)</f>
        <v>3680616</v>
      </c>
      <c r="I27" s="283"/>
      <c r="J27" s="285">
        <f>SUM(J18:J25)</f>
        <v>37300</v>
      </c>
      <c r="K27" s="283"/>
      <c r="L27" s="285">
        <f>SUM(L18:L25)</f>
        <v>21515580</v>
      </c>
      <c r="M27" s="283"/>
      <c r="N27" s="285">
        <f>SUM(N18:N25)</f>
        <v>-693532</v>
      </c>
      <c r="O27" s="283"/>
      <c r="P27" s="285">
        <f>SUM(P18:P25)</f>
        <v>-17078</v>
      </c>
      <c r="Q27" s="283"/>
      <c r="R27" s="285">
        <f>SUM(R18:R25)</f>
        <v>5454</v>
      </c>
      <c r="S27" s="283"/>
      <c r="T27" s="285">
        <f>SUM(T18:T25)</f>
        <v>-50424</v>
      </c>
      <c r="U27" s="283"/>
      <c r="V27" s="285">
        <f>SUM(V18:V25)</f>
        <v>-193</v>
      </c>
      <c r="W27" s="283"/>
      <c r="X27" s="285">
        <f>SUM(X18:X25)</f>
        <v>-755773</v>
      </c>
      <c r="Y27" s="283"/>
      <c r="Z27" s="285">
        <f>SUM(Z18:Z25)</f>
        <v>24850723</v>
      </c>
      <c r="AA27" s="283"/>
      <c r="AB27" s="285">
        <f>SUM(AB18:AB25)</f>
        <v>1571082</v>
      </c>
      <c r="AC27" s="8"/>
      <c r="AD27" s="285">
        <f>SUM(AD18:AD25)</f>
        <v>26421805</v>
      </c>
    </row>
    <row r="28" spans="1:29" ht="15.75" customHeight="1" thickTop="1">
      <c r="A28" s="190"/>
      <c r="E28" s="173"/>
      <c r="G28" s="175"/>
      <c r="I28" s="175"/>
      <c r="K28" s="175"/>
      <c r="M28" s="175"/>
      <c r="N28" s="175"/>
      <c r="O28" s="175"/>
      <c r="P28" s="175"/>
      <c r="Q28" s="175"/>
      <c r="R28" s="175"/>
      <c r="S28" s="175"/>
      <c r="T28" s="175"/>
      <c r="U28" s="175"/>
      <c r="V28" s="175"/>
      <c r="W28" s="175"/>
      <c r="X28" s="175"/>
      <c r="Y28" s="175"/>
      <c r="Z28" s="175"/>
      <c r="AA28" s="175"/>
      <c r="AB28" s="175"/>
      <c r="AC28" s="8"/>
    </row>
    <row r="29" spans="1:30" ht="15.75" customHeight="1">
      <c r="A29" s="190" t="s">
        <v>244</v>
      </c>
      <c r="B29" s="190"/>
      <c r="E29" s="173"/>
      <c r="F29" s="47">
        <v>373000</v>
      </c>
      <c r="G29" s="6"/>
      <c r="H29" s="47">
        <v>3680616</v>
      </c>
      <c r="I29" s="6"/>
      <c r="J29" s="47">
        <v>37300</v>
      </c>
      <c r="K29" s="6"/>
      <c r="L29" s="47">
        <v>24149090</v>
      </c>
      <c r="M29" s="191"/>
      <c r="N29" s="47">
        <v>-693532</v>
      </c>
      <c r="O29" s="191"/>
      <c r="P29" s="47">
        <v>-17101</v>
      </c>
      <c r="Q29" s="191"/>
      <c r="R29" s="47">
        <v>295575</v>
      </c>
      <c r="S29" s="191"/>
      <c r="T29" s="47">
        <v>-8247</v>
      </c>
      <c r="U29" s="191"/>
      <c r="V29" s="47">
        <v>-5184</v>
      </c>
      <c r="W29" s="191"/>
      <c r="X29" s="51">
        <f>SUM(N29:W29)</f>
        <v>-428489</v>
      </c>
      <c r="Y29" s="191"/>
      <c r="Z29" s="51">
        <f>SUM(F29:L29,X29)</f>
        <v>27811517</v>
      </c>
      <c r="AA29" s="191"/>
      <c r="AB29" s="47">
        <v>1815361</v>
      </c>
      <c r="AC29" s="6"/>
      <c r="AD29" s="47">
        <f>SUM(Z29:AB29)</f>
        <v>29626878</v>
      </c>
    </row>
    <row r="30" spans="1:30" ht="6" customHeight="1">
      <c r="A30" s="190"/>
      <c r="B30" s="190"/>
      <c r="E30" s="173"/>
      <c r="F30" s="47"/>
      <c r="G30" s="6"/>
      <c r="H30" s="47"/>
      <c r="I30" s="6"/>
      <c r="J30" s="47"/>
      <c r="K30" s="6"/>
      <c r="L30" s="47"/>
      <c r="M30" s="191"/>
      <c r="N30" s="47"/>
      <c r="O30" s="191"/>
      <c r="P30" s="47"/>
      <c r="Q30" s="191"/>
      <c r="R30" s="47"/>
      <c r="S30" s="191"/>
      <c r="T30" s="47"/>
      <c r="U30" s="191"/>
      <c r="V30" s="47"/>
      <c r="W30" s="191"/>
      <c r="X30" s="51"/>
      <c r="Y30" s="191"/>
      <c r="Z30" s="51"/>
      <c r="AA30" s="191"/>
      <c r="AB30" s="47"/>
      <c r="AC30" s="6"/>
      <c r="AD30" s="47"/>
    </row>
    <row r="31" spans="1:30" ht="15.75" customHeight="1">
      <c r="A31" s="190" t="s">
        <v>112</v>
      </c>
      <c r="B31" s="190"/>
      <c r="E31" s="173"/>
      <c r="F31" s="47"/>
      <c r="G31" s="6"/>
      <c r="H31" s="47"/>
      <c r="I31" s="6"/>
      <c r="J31" s="47"/>
      <c r="K31" s="6"/>
      <c r="L31" s="47"/>
      <c r="M31" s="191"/>
      <c r="N31" s="47"/>
      <c r="O31" s="191"/>
      <c r="P31" s="51"/>
      <c r="Q31" s="191"/>
      <c r="R31" s="51"/>
      <c r="S31" s="191"/>
      <c r="T31" s="51"/>
      <c r="U31" s="191"/>
      <c r="V31" s="47"/>
      <c r="W31" s="191"/>
      <c r="X31" s="51"/>
      <c r="Y31" s="191"/>
      <c r="Z31" s="51"/>
      <c r="AA31" s="191"/>
      <c r="AB31" s="47"/>
      <c r="AC31" s="6"/>
      <c r="AD31" s="47"/>
    </row>
    <row r="32" spans="1:30" ht="15.75" customHeight="1">
      <c r="A32" s="172" t="s">
        <v>139</v>
      </c>
      <c r="B32" s="193"/>
      <c r="C32" s="193"/>
      <c r="E32" s="173"/>
      <c r="F32" s="47"/>
      <c r="G32" s="6"/>
      <c r="H32" s="47"/>
      <c r="I32" s="6"/>
      <c r="J32" s="47"/>
      <c r="K32" s="6"/>
      <c r="L32" s="47"/>
      <c r="M32" s="6"/>
      <c r="N32" s="47"/>
      <c r="O32" s="6"/>
      <c r="P32" s="47"/>
      <c r="Q32" s="6"/>
      <c r="R32" s="47"/>
      <c r="S32" s="6"/>
      <c r="T32" s="47"/>
      <c r="U32" s="6"/>
      <c r="V32" s="47"/>
      <c r="W32" s="6"/>
      <c r="X32" s="47"/>
      <c r="Y32" s="6"/>
      <c r="Z32" s="47"/>
      <c r="AA32" s="6"/>
      <c r="AB32" s="47"/>
      <c r="AC32" s="6"/>
      <c r="AD32" s="47"/>
    </row>
    <row r="33" spans="2:30" ht="15.75" customHeight="1">
      <c r="B33" s="172" t="s">
        <v>135</v>
      </c>
      <c r="C33" s="193"/>
      <c r="E33" s="173"/>
      <c r="F33" s="47">
        <v>0</v>
      </c>
      <c r="G33" s="6"/>
      <c r="H33" s="47">
        <v>0</v>
      </c>
      <c r="I33" s="6"/>
      <c r="J33" s="47">
        <v>0</v>
      </c>
      <c r="K33" s="6"/>
      <c r="L33" s="47">
        <v>0</v>
      </c>
      <c r="M33" s="191"/>
      <c r="N33" s="47">
        <v>0</v>
      </c>
      <c r="O33" s="191"/>
      <c r="P33" s="51">
        <v>0</v>
      </c>
      <c r="Q33" s="191"/>
      <c r="R33" s="51">
        <v>0</v>
      </c>
      <c r="S33" s="191"/>
      <c r="T33" s="51">
        <v>0</v>
      </c>
      <c r="U33" s="191"/>
      <c r="V33" s="47">
        <v>0</v>
      </c>
      <c r="W33" s="191"/>
      <c r="X33" s="51">
        <f>SUM(N33:W33)</f>
        <v>0</v>
      </c>
      <c r="Y33" s="191"/>
      <c r="Z33" s="51">
        <f>SUM(X33,L33,J33,H33,F33)</f>
        <v>0</v>
      </c>
      <c r="AA33" s="191"/>
      <c r="AB33" s="47">
        <v>168755</v>
      </c>
      <c r="AC33" s="6"/>
      <c r="AD33" s="47">
        <f>SUM(Z33:AB33)</f>
        <v>168755</v>
      </c>
    </row>
    <row r="34" spans="1:30" ht="15.75" customHeight="1">
      <c r="A34" s="172" t="s">
        <v>218</v>
      </c>
      <c r="C34" s="193"/>
      <c r="E34" s="173"/>
      <c r="F34" s="47"/>
      <c r="G34" s="6"/>
      <c r="H34" s="47"/>
      <c r="I34" s="6"/>
      <c r="J34" s="47"/>
      <c r="K34" s="6"/>
      <c r="L34" s="47"/>
      <c r="M34" s="191"/>
      <c r="N34" s="47"/>
      <c r="O34" s="191"/>
      <c r="P34" s="51"/>
      <c r="Q34" s="191"/>
      <c r="R34" s="51"/>
      <c r="S34" s="191"/>
      <c r="T34" s="51"/>
      <c r="U34" s="191"/>
      <c r="V34" s="47"/>
      <c r="W34" s="191"/>
      <c r="X34" s="51"/>
      <c r="Y34" s="191"/>
      <c r="Z34" s="51"/>
      <c r="AA34" s="191"/>
      <c r="AB34" s="47"/>
      <c r="AC34" s="6"/>
      <c r="AD34" s="47"/>
    </row>
    <row r="35" spans="2:30" ht="15.75" customHeight="1">
      <c r="B35" s="172" t="s">
        <v>175</v>
      </c>
      <c r="C35" s="193"/>
      <c r="E35" s="173"/>
      <c r="F35" s="48">
        <v>0</v>
      </c>
      <c r="G35" s="175"/>
      <c r="H35" s="48">
        <v>0</v>
      </c>
      <c r="I35" s="175"/>
      <c r="J35" s="48">
        <v>0</v>
      </c>
      <c r="K35" s="6"/>
      <c r="L35" s="54">
        <v>1411851</v>
      </c>
      <c r="M35" s="191"/>
      <c r="N35" s="48">
        <v>0</v>
      </c>
      <c r="O35" s="191"/>
      <c r="P35" s="50">
        <v>0</v>
      </c>
      <c r="Q35" s="191"/>
      <c r="R35" s="50">
        <v>-13973</v>
      </c>
      <c r="S35" s="191"/>
      <c r="T35" s="50">
        <v>37149</v>
      </c>
      <c r="U35" s="191"/>
      <c r="V35" s="52">
        <v>1212</v>
      </c>
      <c r="W35" s="191"/>
      <c r="X35" s="50">
        <v>24388</v>
      </c>
      <c r="Y35" s="191"/>
      <c r="Z35" s="50">
        <v>1436239</v>
      </c>
      <c r="AA35" s="191"/>
      <c r="AB35" s="54">
        <v>-42923</v>
      </c>
      <c r="AC35" s="6"/>
      <c r="AD35" s="54">
        <f>SUM(Z35:AB35)</f>
        <v>1393316</v>
      </c>
    </row>
    <row r="36" spans="1:30" ht="6" customHeight="1">
      <c r="A36" s="196"/>
      <c r="E36" s="173"/>
      <c r="F36" s="55"/>
      <c r="G36" s="175"/>
      <c r="H36" s="55"/>
      <c r="I36" s="175"/>
      <c r="J36" s="55"/>
      <c r="K36" s="175"/>
      <c r="L36" s="55"/>
      <c r="M36" s="175"/>
      <c r="N36" s="55"/>
      <c r="O36" s="175"/>
      <c r="P36" s="55"/>
      <c r="Q36" s="175"/>
      <c r="R36" s="55"/>
      <c r="S36" s="175"/>
      <c r="T36" s="55"/>
      <c r="U36" s="175"/>
      <c r="V36" s="55"/>
      <c r="W36" s="175"/>
      <c r="X36" s="55"/>
      <c r="Y36" s="175"/>
      <c r="Z36" s="55"/>
      <c r="AA36" s="175"/>
      <c r="AB36" s="53"/>
      <c r="AC36" s="7"/>
      <c r="AD36" s="53"/>
    </row>
    <row r="37" spans="1:30" ht="15.75" customHeight="1" thickBot="1">
      <c r="A37" s="190" t="s">
        <v>245</v>
      </c>
      <c r="E37" s="173"/>
      <c r="F37" s="49">
        <f>SUM(F29:F35)</f>
        <v>373000</v>
      </c>
      <c r="G37" s="175"/>
      <c r="H37" s="49">
        <f>SUM(H29:H35)</f>
        <v>3680616</v>
      </c>
      <c r="I37" s="175"/>
      <c r="J37" s="49">
        <f>SUM(J29:J35)</f>
        <v>37300</v>
      </c>
      <c r="K37" s="175"/>
      <c r="L37" s="49">
        <f>SUM(L29:L35)</f>
        <v>25560941</v>
      </c>
      <c r="M37" s="175"/>
      <c r="N37" s="49">
        <f>SUM(N29:N35)</f>
        <v>-693532</v>
      </c>
      <c r="O37" s="175"/>
      <c r="P37" s="49">
        <f>SUM(P29:P35)</f>
        <v>-17101</v>
      </c>
      <c r="Q37" s="175"/>
      <c r="R37" s="49">
        <f>SUM(R29:R35)</f>
        <v>281602</v>
      </c>
      <c r="S37" s="175"/>
      <c r="T37" s="49">
        <f>SUM(T29:T35)</f>
        <v>28902</v>
      </c>
      <c r="U37" s="175"/>
      <c r="V37" s="49">
        <f>SUM(V29:V35)</f>
        <v>-3972</v>
      </c>
      <c r="W37" s="175"/>
      <c r="X37" s="49">
        <f>SUM(X29:X35)</f>
        <v>-404101</v>
      </c>
      <c r="Y37" s="175"/>
      <c r="Z37" s="49">
        <f>SUM(Z29:Z35)</f>
        <v>29247756</v>
      </c>
      <c r="AA37" s="175"/>
      <c r="AB37" s="49">
        <f>SUM(AB29:AB35)</f>
        <v>1941193</v>
      </c>
      <c r="AC37" s="8"/>
      <c r="AD37" s="49">
        <f>SUM(AD29:AD35)</f>
        <v>31188949</v>
      </c>
    </row>
    <row r="38" spans="1:29" ht="15.75" customHeight="1" thickTop="1">
      <c r="A38" s="190"/>
      <c r="E38" s="173"/>
      <c r="G38" s="175"/>
      <c r="I38" s="175"/>
      <c r="K38" s="175"/>
      <c r="M38" s="175"/>
      <c r="N38" s="175"/>
      <c r="O38" s="175"/>
      <c r="P38" s="175"/>
      <c r="Q38" s="175"/>
      <c r="R38" s="175"/>
      <c r="S38" s="175"/>
      <c r="T38" s="175"/>
      <c r="U38" s="175"/>
      <c r="V38" s="175"/>
      <c r="W38" s="175"/>
      <c r="X38" s="175"/>
      <c r="Y38" s="175"/>
      <c r="Z38" s="175"/>
      <c r="AA38" s="175"/>
      <c r="AB38" s="175"/>
      <c r="AC38" s="8"/>
    </row>
    <row r="39" spans="1:29" ht="15.75" customHeight="1">
      <c r="A39" s="190"/>
      <c r="E39" s="173"/>
      <c r="G39" s="175"/>
      <c r="I39" s="175"/>
      <c r="K39" s="175"/>
      <c r="M39" s="175"/>
      <c r="N39" s="175"/>
      <c r="O39" s="175"/>
      <c r="P39" s="175"/>
      <c r="Q39" s="175"/>
      <c r="R39" s="175"/>
      <c r="S39" s="175"/>
      <c r="T39" s="175"/>
      <c r="U39" s="175"/>
      <c r="V39" s="175"/>
      <c r="W39" s="175"/>
      <c r="X39" s="175"/>
      <c r="Y39" s="175"/>
      <c r="Z39" s="175"/>
      <c r="AA39" s="175"/>
      <c r="AB39" s="175"/>
      <c r="AC39" s="8"/>
    </row>
    <row r="40" spans="1:29" ht="15.75" customHeight="1">
      <c r="A40" s="190"/>
      <c r="E40" s="173"/>
      <c r="G40" s="175"/>
      <c r="I40" s="175"/>
      <c r="K40" s="175"/>
      <c r="M40" s="175"/>
      <c r="N40" s="175"/>
      <c r="O40" s="175"/>
      <c r="P40" s="175"/>
      <c r="Q40" s="175"/>
      <c r="R40" s="175"/>
      <c r="S40" s="175"/>
      <c r="T40" s="175"/>
      <c r="U40" s="175"/>
      <c r="V40" s="175"/>
      <c r="W40" s="175"/>
      <c r="X40" s="175"/>
      <c r="Y40" s="175"/>
      <c r="Z40" s="175"/>
      <c r="AA40" s="175"/>
      <c r="AB40" s="175"/>
      <c r="AC40" s="8"/>
    </row>
    <row r="41" spans="1:29" ht="15.75" customHeight="1">
      <c r="A41" s="190"/>
      <c r="E41" s="173"/>
      <c r="G41" s="175"/>
      <c r="I41" s="175"/>
      <c r="K41" s="175"/>
      <c r="M41" s="175"/>
      <c r="N41" s="175"/>
      <c r="O41" s="175"/>
      <c r="P41" s="175"/>
      <c r="Q41" s="175"/>
      <c r="R41" s="175"/>
      <c r="S41" s="175"/>
      <c r="T41" s="175"/>
      <c r="U41" s="175"/>
      <c r="V41" s="175"/>
      <c r="W41" s="175"/>
      <c r="X41" s="175"/>
      <c r="Y41" s="175"/>
      <c r="Z41" s="175"/>
      <c r="AA41" s="175"/>
      <c r="AB41" s="175"/>
      <c r="AC41" s="8"/>
    </row>
    <row r="42" spans="1:29" ht="15.75" customHeight="1">
      <c r="A42" s="190"/>
      <c r="E42" s="173"/>
      <c r="G42" s="175"/>
      <c r="I42" s="175"/>
      <c r="K42" s="175"/>
      <c r="M42" s="175"/>
      <c r="N42" s="175"/>
      <c r="O42" s="175"/>
      <c r="P42" s="175"/>
      <c r="Q42" s="175"/>
      <c r="R42" s="175"/>
      <c r="S42" s="175"/>
      <c r="T42" s="175"/>
      <c r="U42" s="175"/>
      <c r="V42" s="175"/>
      <c r="W42" s="175"/>
      <c r="X42" s="175"/>
      <c r="Y42" s="175"/>
      <c r="Z42" s="175"/>
      <c r="AA42" s="175"/>
      <c r="AB42" s="175"/>
      <c r="AC42" s="8"/>
    </row>
    <row r="43" spans="1:29" ht="15.75" customHeight="1">
      <c r="A43" s="190"/>
      <c r="E43" s="173"/>
      <c r="G43" s="175"/>
      <c r="I43" s="175"/>
      <c r="K43" s="175"/>
      <c r="M43" s="175"/>
      <c r="N43" s="175"/>
      <c r="O43" s="175"/>
      <c r="P43" s="175"/>
      <c r="Q43" s="175"/>
      <c r="R43" s="175"/>
      <c r="S43" s="175"/>
      <c r="T43" s="175"/>
      <c r="U43" s="175"/>
      <c r="V43" s="175"/>
      <c r="W43" s="175"/>
      <c r="X43" s="175"/>
      <c r="Y43" s="175"/>
      <c r="Z43" s="175"/>
      <c r="AA43" s="175"/>
      <c r="AB43" s="175"/>
      <c r="AC43" s="8"/>
    </row>
    <row r="44" spans="1:29" ht="15.75" customHeight="1">
      <c r="A44" s="190"/>
      <c r="E44" s="173"/>
      <c r="G44" s="175"/>
      <c r="I44" s="175"/>
      <c r="K44" s="175"/>
      <c r="M44" s="175"/>
      <c r="N44" s="175"/>
      <c r="O44" s="175"/>
      <c r="P44" s="175"/>
      <c r="Q44" s="175"/>
      <c r="R44" s="175"/>
      <c r="S44" s="175"/>
      <c r="T44" s="175"/>
      <c r="U44" s="175"/>
      <c r="V44" s="175"/>
      <c r="W44" s="175"/>
      <c r="X44" s="175"/>
      <c r="Y44" s="175"/>
      <c r="Z44" s="175"/>
      <c r="AA44" s="175"/>
      <c r="AB44" s="175"/>
      <c r="AC44" s="8"/>
    </row>
    <row r="45" spans="1:29" ht="19.5" customHeight="1">
      <c r="A45" s="190"/>
      <c r="E45" s="173"/>
      <c r="G45" s="175"/>
      <c r="I45" s="175"/>
      <c r="K45" s="175"/>
      <c r="M45" s="175"/>
      <c r="N45" s="175"/>
      <c r="O45" s="175"/>
      <c r="P45" s="175"/>
      <c r="Q45" s="175"/>
      <c r="R45" s="175"/>
      <c r="S45" s="175"/>
      <c r="T45" s="175"/>
      <c r="U45" s="175"/>
      <c r="V45" s="175"/>
      <c r="W45" s="175"/>
      <c r="X45" s="175"/>
      <c r="Y45" s="175"/>
      <c r="Z45" s="175"/>
      <c r="AA45" s="175"/>
      <c r="AB45" s="175"/>
      <c r="AC45" s="8"/>
    </row>
    <row r="46" spans="1:30" ht="21.75" customHeight="1">
      <c r="A46" s="312" t="str">
        <f>'2-4'!A57</f>
        <v>The accompanying condensed notes to the interim financial information on pages 12 to 39 are an integral part of this interim financial information.</v>
      </c>
      <c r="B46" s="312"/>
      <c r="C46" s="312"/>
      <c r="D46" s="312"/>
      <c r="E46" s="312"/>
      <c r="F46" s="312"/>
      <c r="G46" s="312"/>
      <c r="H46" s="312"/>
      <c r="I46" s="312"/>
      <c r="J46" s="312"/>
      <c r="K46" s="312"/>
      <c r="L46" s="312"/>
      <c r="M46" s="312"/>
      <c r="N46" s="312"/>
      <c r="O46" s="312"/>
      <c r="P46" s="312"/>
      <c r="Q46" s="312"/>
      <c r="R46" s="312"/>
      <c r="S46" s="312"/>
      <c r="T46" s="312"/>
      <c r="U46" s="312"/>
      <c r="V46" s="312"/>
      <c r="W46" s="312"/>
      <c r="X46" s="312"/>
      <c r="Y46" s="312"/>
      <c r="Z46" s="312"/>
      <c r="AA46" s="312"/>
      <c r="AB46" s="312"/>
      <c r="AC46" s="312"/>
      <c r="AD46" s="312"/>
    </row>
  </sheetData>
  <sheetProtection/>
  <mergeCells count="5">
    <mergeCell ref="F7:Z7"/>
    <mergeCell ref="N8:X8"/>
    <mergeCell ref="P9:V9"/>
    <mergeCell ref="J14:L14"/>
    <mergeCell ref="A46:AD46"/>
  </mergeCells>
  <printOptions/>
  <pageMargins left="0.3" right="0.3" top="0.5" bottom="0.6" header="0.49" footer="0.4"/>
  <pageSetup firstPageNumber="7" useFirstPageNumber="1" fitToHeight="0" horizontalDpi="1200" verticalDpi="1200" orientation="landscape" paperSize="9" scale="76" r:id="rId1"/>
  <headerFooter>
    <oddFooter>&amp;R&amp;"Arial,Regular"&amp;10&amp;P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CFFCC"/>
  </sheetPr>
  <dimension ref="A1:S41"/>
  <sheetViews>
    <sheetView zoomScaleSheetLayoutView="85" zoomScalePageLayoutView="0" workbookViewId="0" topLeftCell="A10">
      <selection activeCell="C33" sqref="C33"/>
    </sheetView>
  </sheetViews>
  <sheetFormatPr defaultColWidth="9.421875" defaultRowHeight="16.5" customHeight="1"/>
  <cols>
    <col min="1" max="2" width="1.421875" style="199" customWidth="1"/>
    <col min="3" max="3" width="32.421875" style="199" customWidth="1"/>
    <col min="4" max="4" width="0.5625" style="197" customWidth="1"/>
    <col min="5" max="5" width="11.421875" style="197" customWidth="1"/>
    <col min="6" max="6" width="0.5625" style="232" customWidth="1"/>
    <col min="7" max="7" width="11.421875" style="199" customWidth="1"/>
    <col min="8" max="8" width="0.5625" style="199" customWidth="1"/>
    <col min="9" max="9" width="12.421875" style="233" customWidth="1"/>
    <col min="10" max="10" width="0.5625" style="233" customWidth="1"/>
    <col min="11" max="11" width="13.57421875" style="198" customWidth="1"/>
    <col min="12" max="12" width="0.5625" style="199" customWidth="1"/>
    <col min="13" max="13" width="17.7109375" style="233" customWidth="1"/>
    <col min="14" max="14" width="0.5625" style="199" customWidth="1"/>
    <col min="15" max="15" width="17.7109375" style="233" customWidth="1"/>
    <col min="16" max="16" width="0.5625" style="198" customWidth="1"/>
    <col min="17" max="17" width="12.57421875" style="233" customWidth="1"/>
    <col min="18" max="18" width="0.5625" style="198" customWidth="1"/>
    <col min="19" max="19" width="13.00390625" style="233" customWidth="1"/>
    <col min="20" max="16384" width="9.421875" style="200" customWidth="1"/>
  </cols>
  <sheetData>
    <row r="1" spans="1:19" ht="15.75" customHeight="1">
      <c r="A1" s="160" t="s">
        <v>58</v>
      </c>
      <c r="B1" s="160"/>
      <c r="C1" s="160"/>
      <c r="F1" s="198"/>
      <c r="G1" s="160"/>
      <c r="H1" s="160"/>
      <c r="I1" s="160"/>
      <c r="J1" s="160"/>
      <c r="K1" s="199"/>
      <c r="L1" s="160"/>
      <c r="M1" s="160"/>
      <c r="N1" s="160"/>
      <c r="O1" s="160"/>
      <c r="Q1" s="160"/>
      <c r="S1" s="165" t="s">
        <v>54</v>
      </c>
    </row>
    <row r="2" spans="1:19" ht="15.75" customHeight="1">
      <c r="A2" s="160" t="s">
        <v>111</v>
      </c>
      <c r="B2" s="160"/>
      <c r="C2" s="160"/>
      <c r="F2" s="198"/>
      <c r="G2" s="160"/>
      <c r="H2" s="160"/>
      <c r="I2" s="160"/>
      <c r="J2" s="160"/>
      <c r="K2" s="199"/>
      <c r="L2" s="160"/>
      <c r="M2" s="160"/>
      <c r="N2" s="160"/>
      <c r="O2" s="160"/>
      <c r="Q2" s="160"/>
      <c r="S2" s="160"/>
    </row>
    <row r="3" spans="1:19" ht="15.75" customHeight="1">
      <c r="A3" s="167" t="str">
        <f>7!A3</f>
        <v>For the three-month period ended 31 March 2021</v>
      </c>
      <c r="B3" s="201"/>
      <c r="C3" s="201"/>
      <c r="D3" s="202"/>
      <c r="E3" s="202"/>
      <c r="F3" s="203"/>
      <c r="G3" s="201"/>
      <c r="H3" s="201"/>
      <c r="I3" s="201"/>
      <c r="J3" s="201"/>
      <c r="K3" s="204"/>
      <c r="L3" s="201"/>
      <c r="M3" s="201"/>
      <c r="N3" s="201"/>
      <c r="O3" s="201"/>
      <c r="P3" s="203"/>
      <c r="Q3" s="201"/>
      <c r="R3" s="203"/>
      <c r="S3" s="201"/>
    </row>
    <row r="4" spans="1:19" s="211" customFormat="1" ht="15.75" customHeight="1">
      <c r="A4" s="205"/>
      <c r="B4" s="206"/>
      <c r="C4" s="206"/>
      <c r="D4" s="207"/>
      <c r="E4" s="208"/>
      <c r="F4" s="209"/>
      <c r="G4" s="208"/>
      <c r="H4" s="208"/>
      <c r="I4" s="209"/>
      <c r="J4" s="209"/>
      <c r="K4" s="208"/>
      <c r="L4" s="208"/>
      <c r="M4" s="209"/>
      <c r="N4" s="208"/>
      <c r="O4" s="209"/>
      <c r="P4" s="210"/>
      <c r="Q4" s="209"/>
      <c r="R4" s="210"/>
      <c r="S4" s="209"/>
    </row>
    <row r="5" spans="1:19" s="211" customFormat="1" ht="15.75" customHeight="1">
      <c r="A5" s="205"/>
      <c r="B5" s="206"/>
      <c r="C5" s="206"/>
      <c r="D5" s="207"/>
      <c r="E5" s="208"/>
      <c r="F5" s="209"/>
      <c r="G5" s="208"/>
      <c r="H5" s="208"/>
      <c r="I5" s="209"/>
      <c r="J5" s="209"/>
      <c r="K5" s="208"/>
      <c r="L5" s="208"/>
      <c r="M5" s="209"/>
      <c r="N5" s="208"/>
      <c r="O5" s="209"/>
      <c r="P5" s="210"/>
      <c r="Q5" s="209"/>
      <c r="R5" s="210"/>
      <c r="S5" s="209"/>
    </row>
    <row r="6" spans="1:19" s="211" customFormat="1" ht="15.75" customHeight="1">
      <c r="A6" s="205"/>
      <c r="B6" s="206"/>
      <c r="C6" s="206"/>
      <c r="D6" s="210"/>
      <c r="E6" s="213"/>
      <c r="F6" s="214"/>
      <c r="G6" s="215"/>
      <c r="H6" s="215"/>
      <c r="I6" s="215"/>
      <c r="J6" s="215"/>
      <c r="K6" s="215"/>
      <c r="L6" s="215"/>
      <c r="M6" s="215"/>
      <c r="N6" s="215"/>
      <c r="O6" s="215"/>
      <c r="P6" s="214"/>
      <c r="Q6" s="215"/>
      <c r="R6" s="214"/>
      <c r="S6" s="124" t="s">
        <v>219</v>
      </c>
    </row>
    <row r="7" spans="1:19" s="211" customFormat="1" ht="15.75" customHeight="1">
      <c r="A7" s="205"/>
      <c r="B7" s="206"/>
      <c r="C7" s="206"/>
      <c r="D7" s="210"/>
      <c r="E7" s="212"/>
      <c r="F7" s="210"/>
      <c r="G7" s="206"/>
      <c r="H7" s="206"/>
      <c r="I7" s="216"/>
      <c r="J7" s="216"/>
      <c r="K7" s="210"/>
      <c r="L7" s="206"/>
      <c r="M7" s="313" t="s">
        <v>181</v>
      </c>
      <c r="N7" s="313"/>
      <c r="O7" s="313"/>
      <c r="P7" s="313"/>
      <c r="Q7" s="313"/>
      <c r="R7" s="210"/>
      <c r="S7" s="217"/>
    </row>
    <row r="8" spans="1:19" s="211" customFormat="1" ht="15.75" customHeight="1">
      <c r="A8" s="205"/>
      <c r="B8" s="206"/>
      <c r="C8" s="206"/>
      <c r="D8" s="210"/>
      <c r="E8" s="212"/>
      <c r="F8" s="210"/>
      <c r="G8" s="206"/>
      <c r="H8" s="206"/>
      <c r="I8" s="218"/>
      <c r="J8" s="218"/>
      <c r="K8" s="218"/>
      <c r="L8" s="206"/>
      <c r="M8" s="314" t="s">
        <v>146</v>
      </c>
      <c r="N8" s="314"/>
      <c r="O8" s="314"/>
      <c r="P8" s="210"/>
      <c r="Q8" s="217"/>
      <c r="R8" s="210"/>
      <c r="S8" s="217"/>
    </row>
    <row r="9" spans="1:19" s="211" customFormat="1" ht="15.75" customHeight="1">
      <c r="A9" s="205"/>
      <c r="B9" s="206"/>
      <c r="C9" s="206"/>
      <c r="D9" s="210"/>
      <c r="E9" s="219" t="s">
        <v>38</v>
      </c>
      <c r="F9" s="210"/>
      <c r="G9" s="206"/>
      <c r="H9" s="206"/>
      <c r="I9" s="218"/>
      <c r="J9" s="218"/>
      <c r="K9" s="218"/>
      <c r="L9" s="206"/>
      <c r="M9" s="220" t="s">
        <v>164</v>
      </c>
      <c r="N9" s="206"/>
      <c r="O9" s="220" t="s">
        <v>214</v>
      </c>
      <c r="P9" s="210"/>
      <c r="Q9" s="220"/>
      <c r="R9" s="210"/>
      <c r="S9" s="217"/>
    </row>
    <row r="10" spans="1:19" s="211" customFormat="1" ht="15.75" customHeight="1">
      <c r="A10" s="205"/>
      <c r="B10" s="206"/>
      <c r="C10" s="206"/>
      <c r="D10" s="210"/>
      <c r="E10" s="219" t="s">
        <v>37</v>
      </c>
      <c r="F10" s="217"/>
      <c r="G10" s="219" t="s">
        <v>40</v>
      </c>
      <c r="H10" s="217"/>
      <c r="I10" s="315" t="s">
        <v>47</v>
      </c>
      <c r="J10" s="315"/>
      <c r="K10" s="315"/>
      <c r="L10" s="217"/>
      <c r="M10" s="220" t="s">
        <v>165</v>
      </c>
      <c r="N10" s="217"/>
      <c r="O10" s="220" t="s">
        <v>220</v>
      </c>
      <c r="P10" s="217"/>
      <c r="Q10" s="220" t="s">
        <v>41</v>
      </c>
      <c r="R10" s="217"/>
      <c r="S10" s="217" t="s">
        <v>26</v>
      </c>
    </row>
    <row r="11" spans="1:19" s="211" customFormat="1" ht="15.75" customHeight="1">
      <c r="A11" s="205"/>
      <c r="B11" s="206"/>
      <c r="C11" s="206"/>
      <c r="D11" s="210"/>
      <c r="E11" s="222" t="s">
        <v>25</v>
      </c>
      <c r="F11" s="217"/>
      <c r="G11" s="219" t="s">
        <v>39</v>
      </c>
      <c r="H11" s="217"/>
      <c r="I11" s="219" t="s">
        <v>74</v>
      </c>
      <c r="J11" s="221"/>
      <c r="K11" s="223" t="s">
        <v>19</v>
      </c>
      <c r="L11" s="217"/>
      <c r="M11" s="220" t="s">
        <v>166</v>
      </c>
      <c r="N11" s="217"/>
      <c r="O11" s="220" t="s">
        <v>221</v>
      </c>
      <c r="P11" s="217"/>
      <c r="Q11" s="220" t="s">
        <v>42</v>
      </c>
      <c r="R11" s="217"/>
      <c r="S11" s="223" t="s">
        <v>57</v>
      </c>
    </row>
    <row r="12" spans="1:19" s="211" customFormat="1" ht="15.75" customHeight="1">
      <c r="A12" s="205"/>
      <c r="B12" s="206"/>
      <c r="C12" s="206"/>
      <c r="D12" s="210"/>
      <c r="E12" s="131" t="s">
        <v>81</v>
      </c>
      <c r="F12" s="224"/>
      <c r="G12" s="131" t="s">
        <v>81</v>
      </c>
      <c r="H12" s="217"/>
      <c r="I12" s="131" t="s">
        <v>81</v>
      </c>
      <c r="J12" s="225"/>
      <c r="K12" s="131" t="s">
        <v>81</v>
      </c>
      <c r="L12" s="217"/>
      <c r="M12" s="131" t="s">
        <v>81</v>
      </c>
      <c r="N12" s="217"/>
      <c r="O12" s="131" t="s">
        <v>81</v>
      </c>
      <c r="P12" s="217"/>
      <c r="Q12" s="131" t="s">
        <v>81</v>
      </c>
      <c r="R12" s="217"/>
      <c r="S12" s="131" t="s">
        <v>81</v>
      </c>
    </row>
    <row r="13" spans="1:19" s="211" customFormat="1" ht="6" customHeight="1">
      <c r="A13" s="205"/>
      <c r="B13" s="206"/>
      <c r="C13" s="206"/>
      <c r="D13" s="210"/>
      <c r="E13" s="286"/>
      <c r="F13" s="286"/>
      <c r="G13" s="286"/>
      <c r="H13" s="286"/>
      <c r="I13" s="286"/>
      <c r="J13" s="286"/>
      <c r="K13" s="286"/>
      <c r="L13" s="286"/>
      <c r="M13" s="286"/>
      <c r="N13" s="286"/>
      <c r="O13" s="286"/>
      <c r="P13" s="286"/>
      <c r="Q13" s="286"/>
      <c r="R13" s="286"/>
      <c r="S13" s="286"/>
    </row>
    <row r="14" spans="1:19" s="211" customFormat="1" ht="15.75" customHeight="1">
      <c r="A14" s="205" t="s">
        <v>197</v>
      </c>
      <c r="B14" s="227"/>
      <c r="C14" s="206"/>
      <c r="D14" s="210"/>
      <c r="E14" s="287">
        <v>373000</v>
      </c>
      <c r="F14" s="287"/>
      <c r="G14" s="287">
        <v>3680616</v>
      </c>
      <c r="H14" s="287"/>
      <c r="I14" s="287">
        <v>37300</v>
      </c>
      <c r="J14" s="287"/>
      <c r="K14" s="287">
        <v>14598557</v>
      </c>
      <c r="L14" s="287"/>
      <c r="M14" s="287">
        <v>-18383</v>
      </c>
      <c r="N14" s="287"/>
      <c r="O14" s="287">
        <v>0</v>
      </c>
      <c r="P14" s="287"/>
      <c r="Q14" s="287">
        <f>SUM(M14:O14)</f>
        <v>-18383</v>
      </c>
      <c r="R14" s="287"/>
      <c r="S14" s="287">
        <f>SUM(E14:K14,Q14)</f>
        <v>18671090</v>
      </c>
    </row>
    <row r="15" spans="1:19" s="211" customFormat="1" ht="6" customHeight="1">
      <c r="A15" s="205"/>
      <c r="B15" s="227"/>
      <c r="C15" s="206"/>
      <c r="D15" s="210"/>
      <c r="E15" s="287"/>
      <c r="F15" s="287"/>
      <c r="G15" s="287"/>
      <c r="H15" s="287"/>
      <c r="I15" s="287"/>
      <c r="J15" s="287"/>
      <c r="K15" s="287"/>
      <c r="L15" s="287"/>
      <c r="M15" s="287"/>
      <c r="N15" s="287"/>
      <c r="O15" s="287"/>
      <c r="P15" s="287"/>
      <c r="Q15" s="287"/>
      <c r="R15" s="287"/>
      <c r="S15" s="287"/>
    </row>
    <row r="16" spans="1:19" s="211" customFormat="1" ht="15.75" customHeight="1">
      <c r="A16" s="205" t="s">
        <v>112</v>
      </c>
      <c r="B16" s="227"/>
      <c r="C16" s="206"/>
      <c r="D16" s="210"/>
      <c r="E16" s="287"/>
      <c r="F16" s="290"/>
      <c r="G16" s="287"/>
      <c r="H16" s="290"/>
      <c r="I16" s="287"/>
      <c r="J16" s="290"/>
      <c r="K16" s="287"/>
      <c r="L16" s="290"/>
      <c r="M16" s="287"/>
      <c r="N16" s="290"/>
      <c r="O16" s="287"/>
      <c r="P16" s="290"/>
      <c r="Q16" s="287"/>
      <c r="R16" s="290"/>
      <c r="S16" s="287"/>
    </row>
    <row r="17" spans="1:19" s="211" customFormat="1" ht="15.75" customHeight="1">
      <c r="A17" s="206" t="s">
        <v>88</v>
      </c>
      <c r="B17" s="206"/>
      <c r="C17" s="206"/>
      <c r="D17" s="210"/>
      <c r="E17" s="288">
        <v>0</v>
      </c>
      <c r="F17" s="286"/>
      <c r="G17" s="288">
        <v>0</v>
      </c>
      <c r="H17" s="286"/>
      <c r="I17" s="288">
        <v>0</v>
      </c>
      <c r="J17" s="286"/>
      <c r="K17" s="288">
        <v>1412811</v>
      </c>
      <c r="L17" s="286"/>
      <c r="M17" s="288">
        <v>0</v>
      </c>
      <c r="N17" s="286"/>
      <c r="O17" s="288">
        <v>0</v>
      </c>
      <c r="P17" s="286"/>
      <c r="Q17" s="288">
        <f>SUM(M17:O17)</f>
        <v>0</v>
      </c>
      <c r="R17" s="286"/>
      <c r="S17" s="289">
        <f>SUM(E17:K17,Q17)</f>
        <v>1412811</v>
      </c>
    </row>
    <row r="18" spans="1:19" s="211" customFormat="1" ht="6" customHeight="1">
      <c r="A18" s="206"/>
      <c r="B18" s="206"/>
      <c r="C18" s="206"/>
      <c r="D18" s="210"/>
      <c r="E18" s="286"/>
      <c r="F18" s="286"/>
      <c r="G18" s="286"/>
      <c r="H18" s="286"/>
      <c r="I18" s="286"/>
      <c r="J18" s="286"/>
      <c r="K18" s="286"/>
      <c r="L18" s="286"/>
      <c r="M18" s="286"/>
      <c r="N18" s="286"/>
      <c r="O18" s="286"/>
      <c r="P18" s="286"/>
      <c r="Q18" s="286"/>
      <c r="R18" s="286"/>
      <c r="S18" s="286"/>
    </row>
    <row r="19" spans="1:19" s="211" customFormat="1" ht="15.75" customHeight="1" thickBot="1">
      <c r="A19" s="205" t="s">
        <v>242</v>
      </c>
      <c r="B19" s="206"/>
      <c r="C19" s="206"/>
      <c r="D19" s="210"/>
      <c r="E19" s="291">
        <f>SUM(E14:E17)</f>
        <v>373000</v>
      </c>
      <c r="F19" s="286"/>
      <c r="G19" s="291">
        <f>SUM(G14:G17)</f>
        <v>3680616</v>
      </c>
      <c r="H19" s="286"/>
      <c r="I19" s="291">
        <f>SUM(I14:I17)</f>
        <v>37300</v>
      </c>
      <c r="J19" s="286"/>
      <c r="K19" s="291">
        <f>SUM(K14:K17)</f>
        <v>16011368</v>
      </c>
      <c r="L19" s="286"/>
      <c r="M19" s="291">
        <f>SUM(M14:M17)</f>
        <v>-18383</v>
      </c>
      <c r="N19" s="286"/>
      <c r="O19" s="291">
        <f>SUM(O14:O17)</f>
        <v>0</v>
      </c>
      <c r="P19" s="286"/>
      <c r="Q19" s="291">
        <f>SUM(Q14:Q17)</f>
        <v>-18383</v>
      </c>
      <c r="R19" s="286"/>
      <c r="S19" s="291">
        <f>SUM(S14:S17)</f>
        <v>20083901</v>
      </c>
    </row>
    <row r="20" spans="1:19" s="211" customFormat="1" ht="15.75" customHeight="1" thickTop="1">
      <c r="A20" s="205"/>
      <c r="B20" s="206"/>
      <c r="C20" s="206"/>
      <c r="D20" s="212"/>
      <c r="E20" s="133"/>
      <c r="F20" s="226"/>
      <c r="G20" s="133"/>
      <c r="H20" s="209"/>
      <c r="I20" s="133"/>
      <c r="J20" s="225"/>
      <c r="K20" s="133"/>
      <c r="L20" s="209"/>
      <c r="M20" s="133"/>
      <c r="N20" s="209"/>
      <c r="O20" s="133"/>
      <c r="P20" s="209"/>
      <c r="Q20" s="133"/>
      <c r="R20" s="209"/>
      <c r="S20" s="133"/>
    </row>
    <row r="21" spans="1:19" s="211" customFormat="1" ht="15.75" customHeight="1">
      <c r="A21" s="205"/>
      <c r="B21" s="206"/>
      <c r="C21" s="206"/>
      <c r="D21" s="210"/>
      <c r="E21" s="151"/>
      <c r="F21" s="151"/>
      <c r="G21" s="151"/>
      <c r="H21" s="151"/>
      <c r="I21" s="151"/>
      <c r="J21" s="151"/>
      <c r="K21" s="151"/>
      <c r="L21" s="151"/>
      <c r="M21" s="151"/>
      <c r="N21" s="151"/>
      <c r="O21" s="151"/>
      <c r="P21" s="151"/>
      <c r="Q21" s="151"/>
      <c r="R21" s="151"/>
      <c r="S21" s="151"/>
    </row>
    <row r="22" spans="1:19" s="211" customFormat="1" ht="15.75" customHeight="1">
      <c r="A22" s="205" t="s">
        <v>244</v>
      </c>
      <c r="B22" s="227"/>
      <c r="C22" s="206"/>
      <c r="D22" s="210"/>
      <c r="E22" s="229">
        <v>373000</v>
      </c>
      <c r="F22" s="228"/>
      <c r="G22" s="229">
        <v>3680616</v>
      </c>
      <c r="H22" s="228"/>
      <c r="I22" s="229">
        <v>37300</v>
      </c>
      <c r="J22" s="228"/>
      <c r="K22" s="229">
        <v>16837417</v>
      </c>
      <c r="L22" s="228"/>
      <c r="M22" s="229">
        <v>-18383</v>
      </c>
      <c r="N22" s="228"/>
      <c r="O22" s="229">
        <v>276202</v>
      </c>
      <c r="P22" s="228"/>
      <c r="Q22" s="229">
        <f>SUM(M22:O22)</f>
        <v>257819</v>
      </c>
      <c r="R22" s="228"/>
      <c r="S22" s="229">
        <f>SUM(E22:K22,Q22)</f>
        <v>21186152</v>
      </c>
    </row>
    <row r="23" spans="1:19" s="211" customFormat="1" ht="6" customHeight="1">
      <c r="A23" s="205"/>
      <c r="B23" s="227"/>
      <c r="C23" s="206"/>
      <c r="D23" s="210"/>
      <c r="E23" s="229"/>
      <c r="F23" s="228"/>
      <c r="G23" s="229"/>
      <c r="H23" s="228"/>
      <c r="I23" s="229"/>
      <c r="J23" s="228"/>
      <c r="K23" s="229"/>
      <c r="L23" s="228"/>
      <c r="M23" s="229"/>
      <c r="N23" s="228"/>
      <c r="O23" s="229"/>
      <c r="P23" s="228"/>
      <c r="Q23" s="229"/>
      <c r="R23" s="228"/>
      <c r="S23" s="229"/>
    </row>
    <row r="24" spans="1:19" s="211" customFormat="1" ht="15.75" customHeight="1">
      <c r="A24" s="205" t="s">
        <v>112</v>
      </c>
      <c r="B24" s="227"/>
      <c r="C24" s="206"/>
      <c r="D24" s="210"/>
      <c r="E24" s="229"/>
      <c r="G24" s="229"/>
      <c r="I24" s="229"/>
      <c r="K24" s="229"/>
      <c r="M24" s="229"/>
      <c r="O24" s="229"/>
      <c r="Q24" s="229"/>
      <c r="S24" s="229"/>
    </row>
    <row r="25" spans="1:19" s="211" customFormat="1" ht="15.75" customHeight="1">
      <c r="A25" s="206" t="s">
        <v>218</v>
      </c>
      <c r="B25" s="227"/>
      <c r="C25" s="206"/>
      <c r="D25" s="210"/>
      <c r="E25" s="229"/>
      <c r="G25" s="229"/>
      <c r="I25" s="229"/>
      <c r="K25" s="229"/>
      <c r="M25" s="229"/>
      <c r="O25" s="229"/>
      <c r="Q25" s="229"/>
      <c r="S25" s="229"/>
    </row>
    <row r="26" spans="1:19" s="211" customFormat="1" ht="15.75" customHeight="1">
      <c r="A26" s="206"/>
      <c r="B26" s="206" t="s">
        <v>175</v>
      </c>
      <c r="C26" s="206"/>
      <c r="D26" s="210"/>
      <c r="E26" s="104">
        <v>0</v>
      </c>
      <c r="F26" s="151"/>
      <c r="G26" s="104">
        <v>0</v>
      </c>
      <c r="H26" s="151"/>
      <c r="I26" s="104">
        <v>0</v>
      </c>
      <c r="J26" s="151"/>
      <c r="K26" s="104">
        <v>1308574</v>
      </c>
      <c r="L26" s="151"/>
      <c r="M26" s="104">
        <v>0</v>
      </c>
      <c r="N26" s="151"/>
      <c r="O26" s="104">
        <v>-13973</v>
      </c>
      <c r="P26" s="151"/>
      <c r="Q26" s="104">
        <f>SUM(M26:O26)</f>
        <v>-13973</v>
      </c>
      <c r="R26" s="151"/>
      <c r="S26" s="230">
        <f>SUM(E26:K26,Q26)</f>
        <v>1294601</v>
      </c>
    </row>
    <row r="27" spans="1:19" s="211" customFormat="1" ht="6" customHeight="1">
      <c r="A27" s="206"/>
      <c r="B27" s="206"/>
      <c r="C27" s="206"/>
      <c r="D27" s="210"/>
      <c r="E27" s="103"/>
      <c r="F27" s="151"/>
      <c r="G27" s="103"/>
      <c r="H27" s="151"/>
      <c r="I27" s="103"/>
      <c r="J27" s="151"/>
      <c r="K27" s="103"/>
      <c r="L27" s="151"/>
      <c r="M27" s="103"/>
      <c r="N27" s="151"/>
      <c r="O27" s="103"/>
      <c r="P27" s="151"/>
      <c r="Q27" s="103"/>
      <c r="R27" s="151"/>
      <c r="S27" s="103"/>
    </row>
    <row r="28" spans="1:19" s="211" customFormat="1" ht="15.75" customHeight="1" thickBot="1">
      <c r="A28" s="205" t="s">
        <v>245</v>
      </c>
      <c r="B28" s="206"/>
      <c r="C28" s="206"/>
      <c r="D28" s="210"/>
      <c r="E28" s="231">
        <f>SUM(E22:E26)</f>
        <v>373000</v>
      </c>
      <c r="F28" s="151"/>
      <c r="G28" s="231">
        <f>SUM(G22:G26)</f>
        <v>3680616</v>
      </c>
      <c r="H28" s="151"/>
      <c r="I28" s="231">
        <f>SUM(I22:I26)</f>
        <v>37300</v>
      </c>
      <c r="J28" s="151"/>
      <c r="K28" s="231">
        <f>SUM(K22:K26)</f>
        <v>18145991</v>
      </c>
      <c r="L28" s="151"/>
      <c r="M28" s="231">
        <f>SUM(M22:M26)</f>
        <v>-18383</v>
      </c>
      <c r="N28" s="151"/>
      <c r="O28" s="231">
        <f>SUM(O22:O26)</f>
        <v>262229</v>
      </c>
      <c r="P28" s="151"/>
      <c r="Q28" s="231">
        <f>SUM(Q22:Q26)</f>
        <v>243846</v>
      </c>
      <c r="R28" s="151"/>
      <c r="S28" s="231">
        <f>SUM(S22:S26)</f>
        <v>22480753</v>
      </c>
    </row>
    <row r="29" spans="1:19" s="211" customFormat="1" ht="15.75" customHeight="1" thickTop="1">
      <c r="A29" s="205"/>
      <c r="B29" s="206"/>
      <c r="C29" s="206"/>
      <c r="D29" s="212"/>
      <c r="E29" s="133"/>
      <c r="F29" s="226"/>
      <c r="G29" s="133"/>
      <c r="H29" s="209"/>
      <c r="I29" s="133"/>
      <c r="J29" s="225"/>
      <c r="K29" s="133"/>
      <c r="L29" s="209"/>
      <c r="M29" s="133"/>
      <c r="N29" s="209"/>
      <c r="O29" s="133"/>
      <c r="P29" s="209"/>
      <c r="Q29" s="133"/>
      <c r="R29" s="209"/>
      <c r="S29" s="133"/>
    </row>
    <row r="30" spans="1:19" s="211" customFormat="1" ht="15.75" customHeight="1">
      <c r="A30" s="205"/>
      <c r="B30" s="206"/>
      <c r="C30" s="206"/>
      <c r="D30" s="212"/>
      <c r="E30" s="133"/>
      <c r="F30" s="226"/>
      <c r="G30" s="133"/>
      <c r="H30" s="209"/>
      <c r="I30" s="133"/>
      <c r="J30" s="225"/>
      <c r="K30" s="133"/>
      <c r="L30" s="209"/>
      <c r="M30" s="133"/>
      <c r="N30" s="209"/>
      <c r="O30" s="133"/>
      <c r="P30" s="209"/>
      <c r="Q30" s="133"/>
      <c r="R30" s="209"/>
      <c r="S30" s="133"/>
    </row>
    <row r="31" spans="1:19" s="211" customFormat="1" ht="15.75" customHeight="1">
      <c r="A31" s="205"/>
      <c r="B31" s="206"/>
      <c r="C31" s="206"/>
      <c r="D31" s="212"/>
      <c r="E31" s="133"/>
      <c r="F31" s="226"/>
      <c r="G31" s="133"/>
      <c r="H31" s="209"/>
      <c r="I31" s="133"/>
      <c r="J31" s="225"/>
      <c r="K31" s="133"/>
      <c r="L31" s="209"/>
      <c r="M31" s="133"/>
      <c r="N31" s="209"/>
      <c r="O31" s="133"/>
      <c r="P31" s="209"/>
      <c r="Q31" s="133"/>
      <c r="R31" s="209"/>
      <c r="S31" s="133"/>
    </row>
    <row r="32" spans="1:19" s="211" customFormat="1" ht="15.75" customHeight="1">
      <c r="A32" s="205"/>
      <c r="B32" s="206"/>
      <c r="C32" s="206"/>
      <c r="D32" s="212"/>
      <c r="E32" s="133"/>
      <c r="F32" s="226"/>
      <c r="G32" s="133"/>
      <c r="H32" s="209"/>
      <c r="I32" s="133"/>
      <c r="J32" s="225"/>
      <c r="K32" s="133"/>
      <c r="L32" s="209"/>
      <c r="M32" s="133"/>
      <c r="N32" s="209"/>
      <c r="O32" s="133"/>
      <c r="P32" s="209"/>
      <c r="Q32" s="133"/>
      <c r="R32" s="209"/>
      <c r="S32" s="133"/>
    </row>
    <row r="33" spans="1:19" s="211" customFormat="1" ht="15.75" customHeight="1">
      <c r="A33" s="205"/>
      <c r="B33" s="206"/>
      <c r="C33" s="206"/>
      <c r="D33" s="212"/>
      <c r="E33" s="133"/>
      <c r="F33" s="226"/>
      <c r="G33" s="133"/>
      <c r="H33" s="209"/>
      <c r="I33" s="133"/>
      <c r="J33" s="225"/>
      <c r="K33" s="133"/>
      <c r="L33" s="209"/>
      <c r="M33" s="133"/>
      <c r="N33" s="209"/>
      <c r="O33" s="133"/>
      <c r="P33" s="209"/>
      <c r="Q33" s="133"/>
      <c r="R33" s="209"/>
      <c r="S33" s="133"/>
    </row>
    <row r="34" spans="1:19" s="211" customFormat="1" ht="15.75" customHeight="1">
      <c r="A34" s="205"/>
      <c r="B34" s="206"/>
      <c r="C34" s="206"/>
      <c r="D34" s="212"/>
      <c r="E34" s="133"/>
      <c r="F34" s="226"/>
      <c r="G34" s="133"/>
      <c r="H34" s="209"/>
      <c r="I34" s="133"/>
      <c r="J34" s="225"/>
      <c r="K34" s="133"/>
      <c r="L34" s="209"/>
      <c r="M34" s="133"/>
      <c r="N34" s="209"/>
      <c r="O34" s="133"/>
      <c r="P34" s="209"/>
      <c r="Q34" s="133"/>
      <c r="R34" s="209"/>
      <c r="S34" s="133"/>
    </row>
    <row r="35" spans="1:19" s="211" customFormat="1" ht="15.75" customHeight="1">
      <c r="A35" s="205"/>
      <c r="B35" s="206"/>
      <c r="C35" s="206"/>
      <c r="D35" s="212"/>
      <c r="E35" s="133"/>
      <c r="F35" s="226"/>
      <c r="G35" s="133"/>
      <c r="H35" s="209"/>
      <c r="I35" s="133"/>
      <c r="J35" s="225"/>
      <c r="K35" s="133"/>
      <c r="L35" s="209"/>
      <c r="M35" s="133"/>
      <c r="N35" s="209"/>
      <c r="O35" s="133"/>
      <c r="P35" s="209"/>
      <c r="Q35" s="133"/>
      <c r="R35" s="209"/>
      <c r="S35" s="133"/>
    </row>
    <row r="36" spans="1:19" s="211" customFormat="1" ht="15.75" customHeight="1">
      <c r="A36" s="205"/>
      <c r="B36" s="206"/>
      <c r="C36" s="206"/>
      <c r="D36" s="212"/>
      <c r="E36" s="133"/>
      <c r="F36" s="226"/>
      <c r="G36" s="133"/>
      <c r="H36" s="209"/>
      <c r="I36" s="133"/>
      <c r="J36" s="225"/>
      <c r="K36" s="133"/>
      <c r="L36" s="209"/>
      <c r="M36" s="133"/>
      <c r="N36" s="209"/>
      <c r="O36" s="133"/>
      <c r="P36" s="209"/>
      <c r="Q36" s="133"/>
      <c r="R36" s="209"/>
      <c r="S36" s="133"/>
    </row>
    <row r="37" spans="1:19" s="211" customFormat="1" ht="15.75" customHeight="1">
      <c r="A37" s="205"/>
      <c r="B37" s="206"/>
      <c r="C37" s="206"/>
      <c r="D37" s="212"/>
      <c r="E37" s="133"/>
      <c r="F37" s="226"/>
      <c r="G37" s="133"/>
      <c r="H37" s="209"/>
      <c r="I37" s="133"/>
      <c r="J37" s="225"/>
      <c r="K37" s="133"/>
      <c r="L37" s="209"/>
      <c r="M37" s="133"/>
      <c r="N37" s="209"/>
      <c r="O37" s="133"/>
      <c r="P37" s="209"/>
      <c r="Q37" s="133"/>
      <c r="R37" s="209"/>
      <c r="S37" s="133"/>
    </row>
    <row r="38" spans="1:19" s="211" customFormat="1" ht="15.75" customHeight="1">
      <c r="A38" s="205"/>
      <c r="B38" s="206"/>
      <c r="C38" s="206"/>
      <c r="D38" s="212"/>
      <c r="E38" s="133"/>
      <c r="F38" s="226"/>
      <c r="G38" s="133"/>
      <c r="H38" s="209"/>
      <c r="I38" s="133"/>
      <c r="J38" s="225"/>
      <c r="K38" s="133"/>
      <c r="L38" s="209"/>
      <c r="M38" s="133"/>
      <c r="N38" s="209"/>
      <c r="O38" s="133"/>
      <c r="P38" s="209"/>
      <c r="Q38" s="133"/>
      <c r="R38" s="209"/>
      <c r="S38" s="133"/>
    </row>
    <row r="39" spans="1:19" s="211" customFormat="1" ht="15.75" customHeight="1">
      <c r="A39" s="205"/>
      <c r="B39" s="206"/>
      <c r="C39" s="206"/>
      <c r="D39" s="212"/>
      <c r="E39" s="133"/>
      <c r="F39" s="226"/>
      <c r="G39" s="133"/>
      <c r="H39" s="209"/>
      <c r="I39" s="133"/>
      <c r="J39" s="225"/>
      <c r="K39" s="133"/>
      <c r="L39" s="209"/>
      <c r="M39" s="133"/>
      <c r="N39" s="209"/>
      <c r="O39" s="133"/>
      <c r="P39" s="209"/>
      <c r="Q39" s="133"/>
      <c r="R39" s="209"/>
      <c r="S39" s="133"/>
    </row>
    <row r="40" spans="1:19" s="211" customFormat="1" ht="4.5" customHeight="1">
      <c r="A40" s="205"/>
      <c r="B40" s="206"/>
      <c r="C40" s="206"/>
      <c r="D40" s="212"/>
      <c r="E40" s="133"/>
      <c r="F40" s="226"/>
      <c r="G40" s="133"/>
      <c r="H40" s="209"/>
      <c r="I40" s="133"/>
      <c r="J40" s="225"/>
      <c r="K40" s="133"/>
      <c r="L40" s="209"/>
      <c r="M40" s="133"/>
      <c r="N40" s="209"/>
      <c r="O40" s="133"/>
      <c r="P40" s="209"/>
      <c r="Q40" s="133"/>
      <c r="R40" s="209"/>
      <c r="S40" s="133"/>
    </row>
    <row r="41" spans="1:19" s="211" customFormat="1" ht="21.75" customHeight="1">
      <c r="A41" s="316" t="str">
        <f>'2-4'!A57</f>
        <v>The accompanying condensed notes to the interim financial information on pages 12 to 39 are an integral part of this interim financial information.</v>
      </c>
      <c r="B41" s="316"/>
      <c r="C41" s="316"/>
      <c r="D41" s="316"/>
      <c r="E41" s="316"/>
      <c r="F41" s="316"/>
      <c r="G41" s="316"/>
      <c r="H41" s="316"/>
      <c r="I41" s="316"/>
      <c r="J41" s="316"/>
      <c r="K41" s="316"/>
      <c r="L41" s="316"/>
      <c r="M41" s="316"/>
      <c r="N41" s="316"/>
      <c r="O41" s="316"/>
      <c r="P41" s="316"/>
      <c r="Q41" s="316"/>
      <c r="R41" s="316"/>
      <c r="S41" s="316"/>
    </row>
  </sheetData>
  <sheetProtection/>
  <mergeCells count="4">
    <mergeCell ref="M7:Q7"/>
    <mergeCell ref="M8:O8"/>
    <mergeCell ref="I10:K10"/>
    <mergeCell ref="A41:S41"/>
  </mergeCells>
  <printOptions/>
  <pageMargins left="0.5" right="0.5" top="0.5" bottom="0.6" header="0.49" footer="0.4"/>
  <pageSetup firstPageNumber="8" useFirstPageNumber="1" fitToHeight="0" horizontalDpi="1200" verticalDpi="1200" orientation="landscape" paperSize="9" scale="92" r:id="rId1"/>
  <headerFooter>
    <oddFooter>&amp;R&amp;"Arial,Regular"&amp;10&amp;P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CCFFCC"/>
  </sheetPr>
  <dimension ref="A1:IV162"/>
  <sheetViews>
    <sheetView tabSelected="1" zoomScaleSheetLayoutView="85" zoomScalePageLayoutView="0" workbookViewId="0" topLeftCell="A79">
      <selection activeCell="C93" sqref="C93"/>
    </sheetView>
  </sheetViews>
  <sheetFormatPr defaultColWidth="9.421875" defaultRowHeight="16.5" customHeight="1"/>
  <cols>
    <col min="1" max="1" width="1.57421875" style="21" customWidth="1"/>
    <col min="2" max="2" width="1.421875" style="21" customWidth="1"/>
    <col min="3" max="3" width="48.8515625" style="21" customWidth="1"/>
    <col min="4" max="4" width="5.421875" style="10" bestFit="1" customWidth="1"/>
    <col min="5" max="5" width="0.5625" style="21" customWidth="1"/>
    <col min="6" max="6" width="10.57421875" style="11" customWidth="1"/>
    <col min="7" max="7" width="0.5625" style="21" customWidth="1"/>
    <col min="8" max="8" width="10.57421875" style="11" customWidth="1"/>
    <col min="9" max="9" width="0.5625" style="10" customWidth="1"/>
    <col min="10" max="10" width="10.57421875" style="11" customWidth="1"/>
    <col min="11" max="11" width="0.5625" style="21" customWidth="1"/>
    <col min="12" max="12" width="10.57421875" style="11" customWidth="1"/>
    <col min="13" max="16384" width="9.421875" style="24" customWidth="1"/>
  </cols>
  <sheetData>
    <row r="1" spans="1:12" ht="16.5" customHeight="1">
      <c r="A1" s="19" t="s">
        <v>58</v>
      </c>
      <c r="B1" s="19"/>
      <c r="C1" s="19"/>
      <c r="D1" s="20"/>
      <c r="G1" s="22"/>
      <c r="I1" s="23"/>
      <c r="K1" s="22"/>
      <c r="L1" s="157" t="s">
        <v>54</v>
      </c>
    </row>
    <row r="2" spans="1:12" ht="16.5" customHeight="1">
      <c r="A2" s="19" t="s">
        <v>48</v>
      </c>
      <c r="B2" s="19"/>
      <c r="C2" s="19"/>
      <c r="D2" s="20"/>
      <c r="G2" s="22"/>
      <c r="I2" s="23"/>
      <c r="K2" s="22"/>
      <c r="L2" s="25"/>
    </row>
    <row r="3" spans="1:12" ht="16.5" customHeight="1">
      <c r="A3" s="26" t="str">
        <f>'5-6 (3m)'!A3</f>
        <v>For the three-month period ended 31 March 2021</v>
      </c>
      <c r="B3" s="26"/>
      <c r="C3" s="26"/>
      <c r="D3" s="27"/>
      <c r="E3" s="28"/>
      <c r="F3" s="29"/>
      <c r="G3" s="30"/>
      <c r="H3" s="29"/>
      <c r="I3" s="31"/>
      <c r="J3" s="29"/>
      <c r="K3" s="30"/>
      <c r="L3" s="29"/>
    </row>
    <row r="4" spans="7:11" ht="16.5" customHeight="1">
      <c r="G4" s="22"/>
      <c r="I4" s="23"/>
      <c r="K4" s="22"/>
    </row>
    <row r="5" spans="7:11" ht="16.5" customHeight="1">
      <c r="G5" s="22"/>
      <c r="I5" s="23"/>
      <c r="K5" s="22"/>
    </row>
    <row r="6" spans="1:12" s="64" customFormat="1" ht="16.5" customHeight="1">
      <c r="A6" s="62"/>
      <c r="B6" s="62"/>
      <c r="C6" s="81"/>
      <c r="D6" s="60"/>
      <c r="E6" s="62"/>
      <c r="F6" s="118"/>
      <c r="G6" s="117"/>
      <c r="H6" s="120" t="s">
        <v>46</v>
      </c>
      <c r="I6" s="116"/>
      <c r="J6" s="118"/>
      <c r="K6" s="117"/>
      <c r="L6" s="120" t="s">
        <v>101</v>
      </c>
    </row>
    <row r="7" spans="2:12" s="64" customFormat="1" ht="16.5" customHeight="1">
      <c r="B7" s="62"/>
      <c r="C7" s="101"/>
      <c r="D7" s="60"/>
      <c r="E7" s="65"/>
      <c r="F7" s="122"/>
      <c r="G7" s="123"/>
      <c r="H7" s="124" t="s">
        <v>133</v>
      </c>
      <c r="I7" s="125"/>
      <c r="J7" s="122"/>
      <c r="K7" s="123"/>
      <c r="L7" s="124" t="s">
        <v>133</v>
      </c>
    </row>
    <row r="8" spans="1:12" s="64" customFormat="1" ht="16.5" customHeight="1">
      <c r="A8" s="62"/>
      <c r="B8" s="62"/>
      <c r="C8" s="62"/>
      <c r="D8" s="60"/>
      <c r="E8" s="65"/>
      <c r="F8" s="234" t="s">
        <v>246</v>
      </c>
      <c r="G8" s="235"/>
      <c r="H8" s="236" t="s">
        <v>198</v>
      </c>
      <c r="I8" s="235"/>
      <c r="J8" s="234" t="s">
        <v>246</v>
      </c>
      <c r="K8" s="235"/>
      <c r="L8" s="236" t="s">
        <v>198</v>
      </c>
    </row>
    <row r="9" spans="1:12" s="64" customFormat="1" ht="16.5" customHeight="1">
      <c r="A9" s="62"/>
      <c r="B9" s="62"/>
      <c r="C9" s="62"/>
      <c r="D9" s="237" t="s">
        <v>2</v>
      </c>
      <c r="E9" s="65"/>
      <c r="F9" s="238" t="s">
        <v>81</v>
      </c>
      <c r="G9" s="235"/>
      <c r="H9" s="238" t="s">
        <v>81</v>
      </c>
      <c r="I9" s="235"/>
      <c r="J9" s="238" t="s">
        <v>81</v>
      </c>
      <c r="K9" s="235"/>
      <c r="L9" s="238" t="s">
        <v>81</v>
      </c>
    </row>
    <row r="10" spans="1:12" s="64" customFormat="1" ht="16.5" customHeight="1">
      <c r="A10" s="65" t="s">
        <v>29</v>
      </c>
      <c r="B10" s="62"/>
      <c r="C10" s="62"/>
      <c r="D10" s="60"/>
      <c r="E10" s="62"/>
      <c r="F10" s="77"/>
      <c r="G10" s="83"/>
      <c r="H10" s="61"/>
      <c r="I10" s="84"/>
      <c r="J10" s="77"/>
      <c r="K10" s="83"/>
      <c r="L10" s="61"/>
    </row>
    <row r="11" spans="1:12" s="64" customFormat="1" ht="16.5" customHeight="1">
      <c r="A11" s="62" t="s">
        <v>30</v>
      </c>
      <c r="B11" s="62"/>
      <c r="C11" s="62"/>
      <c r="D11" s="60"/>
      <c r="E11" s="62"/>
      <c r="F11" s="93">
        <f>'5-6 (3m)'!F30</f>
        <v>1398350</v>
      </c>
      <c r="G11" s="79"/>
      <c r="H11" s="78">
        <f>'5-6 (3m)'!H30</f>
        <v>1417394</v>
      </c>
      <c r="I11" s="79"/>
      <c r="J11" s="93">
        <f>'5-6 (3m)'!J30</f>
        <v>1316010</v>
      </c>
      <c r="K11" s="80"/>
      <c r="L11" s="78">
        <f>'5-6 (3m)'!L30</f>
        <v>1412811</v>
      </c>
    </row>
    <row r="12" spans="1:12" s="64" customFormat="1" ht="16.5" customHeight="1">
      <c r="A12" s="62" t="s">
        <v>49</v>
      </c>
      <c r="B12" s="62"/>
      <c r="C12" s="62"/>
      <c r="D12" s="60"/>
      <c r="E12" s="62"/>
      <c r="F12" s="93"/>
      <c r="G12" s="79"/>
      <c r="H12" s="78"/>
      <c r="I12" s="80"/>
      <c r="J12" s="93"/>
      <c r="K12" s="79"/>
      <c r="L12" s="78"/>
    </row>
    <row r="13" spans="1:12" s="64" customFormat="1" ht="16.5" customHeight="1">
      <c r="A13" s="62"/>
      <c r="B13" s="62" t="s">
        <v>237</v>
      </c>
      <c r="C13" s="62"/>
      <c r="D13" s="60"/>
      <c r="E13" s="62"/>
      <c r="F13" s="93"/>
      <c r="G13" s="79"/>
      <c r="H13" s="78"/>
      <c r="I13" s="80"/>
      <c r="J13" s="93"/>
      <c r="K13" s="79"/>
      <c r="L13" s="78"/>
    </row>
    <row r="14" spans="1:12" s="64" customFormat="1" ht="16.5" customHeight="1">
      <c r="A14" s="62" t="s">
        <v>0</v>
      </c>
      <c r="B14" s="81" t="s">
        <v>43</v>
      </c>
      <c r="C14" s="62"/>
      <c r="D14" s="60"/>
      <c r="E14" s="62"/>
      <c r="F14" s="93">
        <v>690722</v>
      </c>
      <c r="G14" s="79"/>
      <c r="H14" s="78">
        <v>580066</v>
      </c>
      <c r="I14" s="79"/>
      <c r="J14" s="292">
        <v>24322</v>
      </c>
      <c r="K14" s="80"/>
      <c r="L14" s="78">
        <v>28800</v>
      </c>
    </row>
    <row r="15" spans="1:12" s="64" customFormat="1" ht="16.5" customHeight="1">
      <c r="A15" s="62"/>
      <c r="B15" s="81" t="s">
        <v>248</v>
      </c>
      <c r="C15" s="62"/>
      <c r="D15" s="60"/>
      <c r="E15" s="62"/>
      <c r="F15" s="93">
        <v>522</v>
      </c>
      <c r="G15" s="79"/>
      <c r="H15" s="78">
        <v>1083</v>
      </c>
      <c r="I15" s="79"/>
      <c r="J15" s="292">
        <v>0</v>
      </c>
      <c r="K15" s="80"/>
      <c r="L15" s="78">
        <v>0</v>
      </c>
    </row>
    <row r="16" spans="1:12" s="64" customFormat="1" ht="16.5" customHeight="1">
      <c r="A16" s="62"/>
      <c r="B16" s="81" t="s">
        <v>206</v>
      </c>
      <c r="C16" s="62"/>
      <c r="D16" s="60"/>
      <c r="E16" s="62"/>
      <c r="F16" s="93">
        <v>-5480</v>
      </c>
      <c r="G16" s="79"/>
      <c r="H16" s="78">
        <v>-24250</v>
      </c>
      <c r="I16" s="79"/>
      <c r="J16" s="292">
        <v>0</v>
      </c>
      <c r="K16" s="80"/>
      <c r="L16" s="78">
        <v>0</v>
      </c>
    </row>
    <row r="17" spans="1:12" s="64" customFormat="1" ht="16.5" customHeight="1">
      <c r="A17" s="62"/>
      <c r="B17" s="81" t="s">
        <v>31</v>
      </c>
      <c r="C17" s="62"/>
      <c r="D17" s="60"/>
      <c r="E17" s="62"/>
      <c r="F17" s="93">
        <v>-800</v>
      </c>
      <c r="G17" s="79"/>
      <c r="H17" s="78">
        <v>-2692</v>
      </c>
      <c r="I17" s="79"/>
      <c r="J17" s="292">
        <v>-91618</v>
      </c>
      <c r="K17" s="80"/>
      <c r="L17" s="78">
        <v>-117034</v>
      </c>
    </row>
    <row r="18" spans="1:12" s="64" customFormat="1" ht="16.5" customHeight="1">
      <c r="A18" s="62"/>
      <c r="B18" s="81" t="s">
        <v>102</v>
      </c>
      <c r="C18" s="62"/>
      <c r="D18" s="82">
        <v>10.2</v>
      </c>
      <c r="E18" s="62"/>
      <c r="F18" s="93">
        <v>0</v>
      </c>
      <c r="G18" s="79"/>
      <c r="H18" s="78">
        <v>0</v>
      </c>
      <c r="I18" s="79"/>
      <c r="J18" s="93">
        <v>-1406978</v>
      </c>
      <c r="K18" s="80"/>
      <c r="L18" s="78">
        <v>-1511204</v>
      </c>
    </row>
    <row r="19" spans="1:12" s="64" customFormat="1" ht="16.5" customHeight="1">
      <c r="A19" s="62"/>
      <c r="B19" s="81" t="s">
        <v>89</v>
      </c>
      <c r="C19" s="62"/>
      <c r="D19" s="60"/>
      <c r="E19" s="62"/>
      <c r="F19" s="93">
        <v>390616</v>
      </c>
      <c r="G19" s="79"/>
      <c r="H19" s="78">
        <v>432803</v>
      </c>
      <c r="I19" s="79"/>
      <c r="J19" s="93">
        <v>209097</v>
      </c>
      <c r="K19" s="80"/>
      <c r="L19" s="78">
        <v>215834</v>
      </c>
    </row>
    <row r="20" spans="1:12" s="64" customFormat="1" ht="16.5" customHeight="1">
      <c r="A20" s="62"/>
      <c r="B20" s="81" t="s">
        <v>78</v>
      </c>
      <c r="C20" s="62"/>
      <c r="D20" s="60"/>
      <c r="E20" s="62"/>
      <c r="F20" s="93">
        <v>3988</v>
      </c>
      <c r="G20" s="79"/>
      <c r="H20" s="78">
        <v>2523</v>
      </c>
      <c r="I20" s="79"/>
      <c r="J20" s="93">
        <v>2968</v>
      </c>
      <c r="K20" s="80"/>
      <c r="L20" s="78">
        <v>2051</v>
      </c>
    </row>
    <row r="21" spans="1:12" s="64" customFormat="1" ht="16.5" customHeight="1">
      <c r="A21" s="62"/>
      <c r="B21" s="81" t="s">
        <v>240</v>
      </c>
      <c r="C21" s="62"/>
      <c r="D21" s="60"/>
      <c r="E21" s="62"/>
      <c r="F21" s="93"/>
      <c r="G21" s="79"/>
      <c r="H21" s="78"/>
      <c r="I21" s="79"/>
      <c r="J21" s="77"/>
      <c r="K21" s="80"/>
      <c r="L21" s="61"/>
    </row>
    <row r="22" spans="1:12" s="64" customFormat="1" ht="16.5" customHeight="1">
      <c r="A22" s="62"/>
      <c r="C22" s="81" t="s">
        <v>239</v>
      </c>
      <c r="D22" s="82"/>
      <c r="E22" s="62"/>
      <c r="F22" s="77">
        <v>25275</v>
      </c>
      <c r="G22" s="79"/>
      <c r="H22" s="61">
        <v>13872</v>
      </c>
      <c r="J22" s="77">
        <v>0</v>
      </c>
      <c r="L22" s="61">
        <v>0</v>
      </c>
    </row>
    <row r="23" spans="1:12" s="64" customFormat="1" ht="16.5" customHeight="1">
      <c r="A23" s="62"/>
      <c r="B23" s="81" t="s">
        <v>251</v>
      </c>
      <c r="C23" s="62"/>
      <c r="D23" s="60"/>
      <c r="E23" s="62"/>
      <c r="F23" s="77">
        <v>0</v>
      </c>
      <c r="G23" s="79"/>
      <c r="H23" s="61">
        <v>-2315</v>
      </c>
      <c r="I23" s="60"/>
      <c r="J23" s="77">
        <v>0</v>
      </c>
      <c r="K23" s="80"/>
      <c r="L23" s="61">
        <v>0</v>
      </c>
    </row>
    <row r="24" spans="1:12" s="64" customFormat="1" ht="16.5" customHeight="1">
      <c r="A24" s="62"/>
      <c r="B24" s="81" t="s">
        <v>227</v>
      </c>
      <c r="C24" s="62"/>
      <c r="D24" s="60"/>
      <c r="E24" s="62"/>
      <c r="F24" s="93">
        <v>677</v>
      </c>
      <c r="G24" s="79"/>
      <c r="H24" s="78">
        <v>0</v>
      </c>
      <c r="I24" s="60"/>
      <c r="J24" s="77">
        <v>0</v>
      </c>
      <c r="K24" s="62"/>
      <c r="L24" s="61">
        <v>0</v>
      </c>
    </row>
    <row r="25" spans="1:12" s="64" customFormat="1" ht="16.5" customHeight="1">
      <c r="A25" s="62"/>
      <c r="B25" s="81" t="s">
        <v>250</v>
      </c>
      <c r="C25" s="62"/>
      <c r="D25" s="60"/>
      <c r="E25" s="62"/>
      <c r="F25" s="93">
        <v>936</v>
      </c>
      <c r="G25" s="79"/>
      <c r="H25" s="78">
        <v>0</v>
      </c>
      <c r="I25" s="60"/>
      <c r="J25" s="77">
        <v>936</v>
      </c>
      <c r="K25" s="62"/>
      <c r="L25" s="61">
        <v>0</v>
      </c>
    </row>
    <row r="26" spans="1:12" s="64" customFormat="1" ht="16.5" customHeight="1">
      <c r="A26" s="62"/>
      <c r="B26" s="81" t="s">
        <v>265</v>
      </c>
      <c r="C26" s="62"/>
      <c r="D26" s="60"/>
      <c r="E26" s="62"/>
      <c r="F26" s="292">
        <v>-3096</v>
      </c>
      <c r="G26" s="79"/>
      <c r="H26" s="78">
        <v>4184</v>
      </c>
      <c r="I26" s="60"/>
      <c r="J26" s="77">
        <v>0</v>
      </c>
      <c r="K26" s="62"/>
      <c r="L26" s="61">
        <v>0</v>
      </c>
    </row>
    <row r="27" spans="1:12" s="64" customFormat="1" ht="16.5" customHeight="1">
      <c r="A27" s="62"/>
      <c r="B27" s="81" t="s">
        <v>122</v>
      </c>
      <c r="C27" s="62"/>
      <c r="D27" s="60"/>
      <c r="E27" s="62"/>
      <c r="F27" s="93">
        <v>60</v>
      </c>
      <c r="G27" s="79"/>
      <c r="H27" s="78">
        <v>-4216</v>
      </c>
      <c r="I27" s="79"/>
      <c r="J27" s="93">
        <v>-27367</v>
      </c>
      <c r="K27" s="80"/>
      <c r="L27" s="78">
        <v>-34958</v>
      </c>
    </row>
    <row r="28" spans="1:12" s="64" customFormat="1" ht="16.5" customHeight="1">
      <c r="A28" s="62"/>
      <c r="B28" s="81" t="s">
        <v>136</v>
      </c>
      <c r="C28" s="62"/>
      <c r="D28" s="60"/>
      <c r="E28" s="62"/>
      <c r="F28" s="93"/>
      <c r="G28" s="79"/>
      <c r="H28" s="78"/>
      <c r="I28" s="79"/>
      <c r="J28" s="93"/>
      <c r="K28" s="80"/>
      <c r="L28" s="78"/>
    </row>
    <row r="29" spans="1:12" s="64" customFormat="1" ht="16.5" customHeight="1">
      <c r="A29" s="62"/>
      <c r="B29" s="81"/>
      <c r="C29" s="62" t="s">
        <v>137</v>
      </c>
      <c r="D29" s="82">
        <v>19.6</v>
      </c>
      <c r="E29" s="62"/>
      <c r="F29" s="94">
        <v>0</v>
      </c>
      <c r="G29" s="79"/>
      <c r="H29" s="66">
        <v>0</v>
      </c>
      <c r="I29" s="79"/>
      <c r="J29" s="94">
        <v>-14241</v>
      </c>
      <c r="K29" s="80"/>
      <c r="L29" s="66">
        <v>-14080</v>
      </c>
    </row>
    <row r="30" spans="1:12" s="64" customFormat="1" ht="16.5" customHeight="1">
      <c r="A30" s="62"/>
      <c r="B30" s="81"/>
      <c r="C30" s="62"/>
      <c r="D30" s="60"/>
      <c r="E30" s="62"/>
      <c r="F30" s="77"/>
      <c r="G30" s="80"/>
      <c r="H30" s="61"/>
      <c r="I30" s="80"/>
      <c r="J30" s="77"/>
      <c r="K30" s="80"/>
      <c r="L30" s="61"/>
    </row>
    <row r="31" spans="2:12" s="64" customFormat="1" ht="16.5" customHeight="1">
      <c r="B31" s="62" t="s">
        <v>231</v>
      </c>
      <c r="C31" s="62"/>
      <c r="D31" s="60"/>
      <c r="E31" s="62"/>
      <c r="F31" s="77">
        <f>SUM(F11:F29)</f>
        <v>2501770</v>
      </c>
      <c r="G31" s="83"/>
      <c r="H31" s="61">
        <f>SUM(H11:H29)</f>
        <v>2418452</v>
      </c>
      <c r="I31" s="83"/>
      <c r="J31" s="77">
        <f>SUM(J11:J29)</f>
        <v>13129</v>
      </c>
      <c r="K31" s="84"/>
      <c r="L31" s="61">
        <f>SUM(L11:L29)</f>
        <v>-17780</v>
      </c>
    </row>
    <row r="32" spans="1:12" s="64" customFormat="1" ht="16.5" customHeight="1">
      <c r="A32" s="62"/>
      <c r="B32" s="62" t="s">
        <v>44</v>
      </c>
      <c r="C32" s="62"/>
      <c r="D32" s="67"/>
      <c r="E32" s="65"/>
      <c r="F32" s="96"/>
      <c r="G32" s="71"/>
      <c r="H32" s="85"/>
      <c r="I32" s="86"/>
      <c r="J32" s="96"/>
      <c r="K32" s="71"/>
      <c r="L32" s="85"/>
    </row>
    <row r="33" spans="1:12" s="64" customFormat="1" ht="16.5" customHeight="1">
      <c r="A33" s="62"/>
      <c r="C33" s="81" t="s">
        <v>63</v>
      </c>
      <c r="D33" s="67"/>
      <c r="E33" s="65"/>
      <c r="F33" s="76">
        <v>293932</v>
      </c>
      <c r="G33" s="71"/>
      <c r="H33" s="73">
        <v>51192</v>
      </c>
      <c r="I33" s="71"/>
      <c r="J33" s="76">
        <v>-29460</v>
      </c>
      <c r="K33" s="86"/>
      <c r="L33" s="73">
        <v>-195282</v>
      </c>
    </row>
    <row r="34" spans="1:12" s="64" customFormat="1" ht="16.5" customHeight="1">
      <c r="A34" s="62"/>
      <c r="C34" s="81" t="s">
        <v>92</v>
      </c>
      <c r="D34" s="67"/>
      <c r="E34" s="65"/>
      <c r="F34" s="76">
        <v>-35269</v>
      </c>
      <c r="G34" s="71"/>
      <c r="H34" s="73">
        <v>81949</v>
      </c>
      <c r="I34" s="71"/>
      <c r="J34" s="76">
        <v>-22843</v>
      </c>
      <c r="K34" s="86"/>
      <c r="L34" s="73">
        <v>-14321</v>
      </c>
    </row>
    <row r="35" spans="1:12" s="64" customFormat="1" ht="16.5" customHeight="1">
      <c r="A35" s="62"/>
      <c r="C35" s="81" t="s">
        <v>32</v>
      </c>
      <c r="D35" s="67"/>
      <c r="E35" s="65"/>
      <c r="F35" s="76">
        <v>-173817</v>
      </c>
      <c r="G35" s="71"/>
      <c r="H35" s="73">
        <v>12731</v>
      </c>
      <c r="I35" s="71"/>
      <c r="J35" s="76">
        <v>40339</v>
      </c>
      <c r="K35" s="86"/>
      <c r="L35" s="73">
        <v>2642</v>
      </c>
    </row>
    <row r="36" spans="1:12" s="64" customFormat="1" ht="16.5" customHeight="1">
      <c r="A36" s="62"/>
      <c r="C36" s="81" t="s">
        <v>79</v>
      </c>
      <c r="D36" s="67"/>
      <c r="E36" s="65"/>
      <c r="F36" s="76">
        <v>13403</v>
      </c>
      <c r="G36" s="71"/>
      <c r="H36" s="73">
        <v>-45227</v>
      </c>
      <c r="I36" s="71"/>
      <c r="J36" s="76">
        <v>5201</v>
      </c>
      <c r="K36" s="86"/>
      <c r="L36" s="73">
        <v>1956</v>
      </c>
    </row>
    <row r="37" spans="1:12" s="64" customFormat="1" ht="16.5" customHeight="1">
      <c r="A37" s="62"/>
      <c r="C37" s="81" t="s">
        <v>64</v>
      </c>
      <c r="D37" s="67"/>
      <c r="E37" s="65"/>
      <c r="F37" s="76">
        <v>-68082</v>
      </c>
      <c r="G37" s="71"/>
      <c r="H37" s="73">
        <v>49928</v>
      </c>
      <c r="I37" s="71"/>
      <c r="J37" s="76">
        <v>-31892</v>
      </c>
      <c r="K37" s="86"/>
      <c r="L37" s="73">
        <v>69062</v>
      </c>
    </row>
    <row r="38" spans="1:12" s="64" customFormat="1" ht="16.5" customHeight="1">
      <c r="A38" s="62"/>
      <c r="C38" s="81" t="s">
        <v>93</v>
      </c>
      <c r="D38" s="67"/>
      <c r="E38" s="65"/>
      <c r="F38" s="76">
        <v>30423</v>
      </c>
      <c r="G38" s="71"/>
      <c r="H38" s="73">
        <v>283263</v>
      </c>
      <c r="I38" s="71"/>
      <c r="J38" s="76">
        <v>3381</v>
      </c>
      <c r="K38" s="86"/>
      <c r="L38" s="73">
        <v>73665</v>
      </c>
    </row>
    <row r="39" spans="1:12" s="64" customFormat="1" ht="16.5" customHeight="1">
      <c r="A39" s="62"/>
      <c r="C39" s="81" t="s">
        <v>140</v>
      </c>
      <c r="D39" s="67"/>
      <c r="E39" s="65"/>
      <c r="F39" s="97">
        <v>-5786</v>
      </c>
      <c r="G39" s="71"/>
      <c r="H39" s="87">
        <v>172</v>
      </c>
      <c r="I39" s="79"/>
      <c r="J39" s="94">
        <v>0</v>
      </c>
      <c r="K39" s="80"/>
      <c r="L39" s="66">
        <v>172</v>
      </c>
    </row>
    <row r="40" spans="1:12" s="64" customFormat="1" ht="16.5" customHeight="1">
      <c r="A40" s="62"/>
      <c r="C40" s="81"/>
      <c r="D40" s="67"/>
      <c r="E40" s="65"/>
      <c r="F40" s="96"/>
      <c r="G40" s="71"/>
      <c r="H40" s="85"/>
      <c r="I40" s="86"/>
      <c r="J40" s="96"/>
      <c r="K40" s="71"/>
      <c r="L40" s="85"/>
    </row>
    <row r="41" spans="2:12" s="64" customFormat="1" ht="16.5" customHeight="1">
      <c r="B41" s="62" t="s">
        <v>155</v>
      </c>
      <c r="D41" s="67"/>
      <c r="E41" s="65"/>
      <c r="F41" s="76">
        <f>SUM(F31,F33:F39)</f>
        <v>2556574</v>
      </c>
      <c r="G41" s="71"/>
      <c r="H41" s="73">
        <f>SUM(H31:H39)</f>
        <v>2852460</v>
      </c>
      <c r="I41" s="86"/>
      <c r="J41" s="76">
        <f>SUM(J31:J39)</f>
        <v>-22145</v>
      </c>
      <c r="K41" s="71"/>
      <c r="L41" s="73">
        <f>SUM(L31:L39)</f>
        <v>-79886</v>
      </c>
    </row>
    <row r="42" spans="2:12" s="64" customFormat="1" ht="16.5" customHeight="1">
      <c r="B42" s="62"/>
      <c r="C42" s="81" t="s">
        <v>33</v>
      </c>
      <c r="D42" s="67"/>
      <c r="E42" s="65"/>
      <c r="F42" s="97">
        <v>-9394</v>
      </c>
      <c r="G42" s="71"/>
      <c r="H42" s="87">
        <v>-6113</v>
      </c>
      <c r="I42" s="71"/>
      <c r="J42" s="97">
        <v>-1610</v>
      </c>
      <c r="K42" s="86"/>
      <c r="L42" s="87">
        <v>-219</v>
      </c>
    </row>
    <row r="43" spans="2:12" s="64" customFormat="1" ht="16.5" customHeight="1">
      <c r="B43" s="62"/>
      <c r="C43" s="62"/>
      <c r="D43" s="67"/>
      <c r="E43" s="65"/>
      <c r="F43" s="96"/>
      <c r="G43" s="71"/>
      <c r="H43" s="85"/>
      <c r="I43" s="86"/>
      <c r="J43" s="96"/>
      <c r="K43" s="71"/>
      <c r="L43" s="85"/>
    </row>
    <row r="44" spans="1:12" s="64" customFormat="1" ht="16.5" customHeight="1">
      <c r="A44" s="62"/>
      <c r="B44" s="65" t="s">
        <v>230</v>
      </c>
      <c r="D44" s="67"/>
      <c r="E44" s="65"/>
      <c r="F44" s="97">
        <f>SUM(F41:F42)</f>
        <v>2547180</v>
      </c>
      <c r="G44" s="71"/>
      <c r="H44" s="87">
        <f>SUM(H41:H42)</f>
        <v>2846347</v>
      </c>
      <c r="I44" s="86"/>
      <c r="J44" s="97">
        <f>SUM(J41:J42)</f>
        <v>-23755</v>
      </c>
      <c r="K44" s="71"/>
      <c r="L44" s="87">
        <f>SUM(L41:L42)</f>
        <v>-80105</v>
      </c>
    </row>
    <row r="45" spans="1:12" s="64" customFormat="1" ht="16.5" customHeight="1">
      <c r="A45" s="62"/>
      <c r="C45" s="65"/>
      <c r="D45" s="67"/>
      <c r="E45" s="65"/>
      <c r="F45" s="73"/>
      <c r="G45" s="71"/>
      <c r="H45" s="73"/>
      <c r="I45" s="86"/>
      <c r="J45" s="73"/>
      <c r="K45" s="71"/>
      <c r="L45" s="73"/>
    </row>
    <row r="46" spans="1:12" s="64" customFormat="1" ht="16.5" customHeight="1">
      <c r="A46" s="62"/>
      <c r="C46" s="65"/>
      <c r="D46" s="67"/>
      <c r="E46" s="65"/>
      <c r="F46" s="73"/>
      <c r="G46" s="71"/>
      <c r="H46" s="73"/>
      <c r="I46" s="86"/>
      <c r="J46" s="73"/>
      <c r="K46" s="71"/>
      <c r="L46" s="73"/>
    </row>
    <row r="47" spans="1:12" s="64" customFormat="1" ht="16.5" customHeight="1">
      <c r="A47" s="62"/>
      <c r="C47" s="65"/>
      <c r="D47" s="67"/>
      <c r="E47" s="65"/>
      <c r="F47" s="73"/>
      <c r="G47" s="71"/>
      <c r="H47" s="73"/>
      <c r="I47" s="86"/>
      <c r="J47" s="73"/>
      <c r="K47" s="71"/>
      <c r="L47" s="73"/>
    </row>
    <row r="48" spans="1:12" s="64" customFormat="1" ht="16.5" customHeight="1">
      <c r="A48" s="62"/>
      <c r="C48" s="65"/>
      <c r="D48" s="67"/>
      <c r="E48" s="65"/>
      <c r="F48" s="73"/>
      <c r="G48" s="71"/>
      <c r="H48" s="73"/>
      <c r="I48" s="86"/>
      <c r="J48" s="73"/>
      <c r="K48" s="71"/>
      <c r="L48" s="73"/>
    </row>
    <row r="49" spans="1:12" s="64" customFormat="1" ht="16.5" customHeight="1">
      <c r="A49" s="62"/>
      <c r="C49" s="65"/>
      <c r="D49" s="67"/>
      <c r="E49" s="65"/>
      <c r="F49" s="73"/>
      <c r="G49" s="71"/>
      <c r="H49" s="73"/>
      <c r="I49" s="86"/>
      <c r="J49" s="73"/>
      <c r="K49" s="71"/>
      <c r="L49" s="73"/>
    </row>
    <row r="50" spans="1:12" s="64" customFormat="1" ht="16.5" customHeight="1">
      <c r="A50" s="62"/>
      <c r="C50" s="65"/>
      <c r="D50" s="67"/>
      <c r="E50" s="65"/>
      <c r="F50" s="73"/>
      <c r="G50" s="71"/>
      <c r="H50" s="73"/>
      <c r="I50" s="86"/>
      <c r="J50" s="73"/>
      <c r="K50" s="71"/>
      <c r="L50" s="73"/>
    </row>
    <row r="51" spans="1:12" s="64" customFormat="1" ht="16.5" customHeight="1">
      <c r="A51" s="62"/>
      <c r="C51" s="65"/>
      <c r="D51" s="67"/>
      <c r="E51" s="65"/>
      <c r="F51" s="73"/>
      <c r="G51" s="71"/>
      <c r="H51" s="73"/>
      <c r="I51" s="86"/>
      <c r="J51" s="73"/>
      <c r="K51" s="71"/>
      <c r="L51" s="73"/>
    </row>
    <row r="52" spans="1:12" s="64" customFormat="1" ht="16.5" customHeight="1">
      <c r="A52" s="62"/>
      <c r="C52" s="65"/>
      <c r="D52" s="67"/>
      <c r="E52" s="65"/>
      <c r="F52" s="73"/>
      <c r="G52" s="71"/>
      <c r="H52" s="73"/>
      <c r="I52" s="86"/>
      <c r="J52" s="73"/>
      <c r="K52" s="71"/>
      <c r="L52" s="73"/>
    </row>
    <row r="53" spans="1:12" s="64" customFormat="1" ht="11.25" customHeight="1">
      <c r="A53" s="62"/>
      <c r="C53" s="65"/>
      <c r="D53" s="67"/>
      <c r="E53" s="65"/>
      <c r="F53" s="73"/>
      <c r="G53" s="71"/>
      <c r="H53" s="73"/>
      <c r="I53" s="86"/>
      <c r="J53" s="73"/>
      <c r="K53" s="71"/>
      <c r="L53" s="73"/>
    </row>
    <row r="54" spans="1:256" s="9" customFormat="1" ht="33" customHeight="1">
      <c r="A54" s="307" t="str">
        <f>'2-4'!A57</f>
        <v>The accompanying condensed notes to the interim financial information on pages 12 to 39 are an integral part of this interim financial information.</v>
      </c>
      <c r="B54" s="307"/>
      <c r="C54" s="307"/>
      <c r="D54" s="307"/>
      <c r="E54" s="307"/>
      <c r="F54" s="307"/>
      <c r="G54" s="307"/>
      <c r="H54" s="307"/>
      <c r="I54" s="307"/>
      <c r="J54" s="307"/>
      <c r="K54" s="307"/>
      <c r="L54" s="307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4"/>
      <c r="BM54" s="24"/>
      <c r="BN54" s="24"/>
      <c r="BO54" s="24"/>
      <c r="BP54" s="24"/>
      <c r="BQ54" s="24"/>
      <c r="BR54" s="24"/>
      <c r="BS54" s="24"/>
      <c r="BT54" s="24"/>
      <c r="BU54" s="24"/>
      <c r="BV54" s="24"/>
      <c r="BW54" s="24"/>
      <c r="BX54" s="24"/>
      <c r="BY54" s="24"/>
      <c r="BZ54" s="24"/>
      <c r="CA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  <c r="CQ54" s="24"/>
      <c r="CR54" s="24"/>
      <c r="CS54" s="24"/>
      <c r="CT54" s="24"/>
      <c r="CU54" s="24"/>
      <c r="CV54" s="24"/>
      <c r="CW54" s="24"/>
      <c r="CX54" s="24"/>
      <c r="CY54" s="24"/>
      <c r="CZ54" s="24"/>
      <c r="DA54" s="24"/>
      <c r="DB54" s="24"/>
      <c r="DC54" s="24"/>
      <c r="DD54" s="24"/>
      <c r="DE54" s="24"/>
      <c r="DF54" s="24"/>
      <c r="DG54" s="24"/>
      <c r="DH54" s="24"/>
      <c r="DI54" s="24"/>
      <c r="DJ54" s="24"/>
      <c r="DK54" s="24"/>
      <c r="DL54" s="24"/>
      <c r="DM54" s="24"/>
      <c r="DN54" s="24"/>
      <c r="DO54" s="24"/>
      <c r="DP54" s="24"/>
      <c r="DQ54" s="24"/>
      <c r="DR54" s="24"/>
      <c r="DS54" s="24"/>
      <c r="DT54" s="24"/>
      <c r="DU54" s="24"/>
      <c r="DV54" s="24"/>
      <c r="DW54" s="24"/>
      <c r="DX54" s="24"/>
      <c r="DY54" s="24"/>
      <c r="DZ54" s="24"/>
      <c r="EA54" s="24"/>
      <c r="EB54" s="24"/>
      <c r="EC54" s="24"/>
      <c r="ED54" s="24"/>
      <c r="EE54" s="24"/>
      <c r="EF54" s="24"/>
      <c r="EG54" s="24"/>
      <c r="EH54" s="24"/>
      <c r="EI54" s="24"/>
      <c r="EJ54" s="24"/>
      <c r="EK54" s="24"/>
      <c r="EL54" s="24"/>
      <c r="EM54" s="24"/>
      <c r="EN54" s="24"/>
      <c r="EO54" s="24"/>
      <c r="EP54" s="24"/>
      <c r="EQ54" s="24"/>
      <c r="ER54" s="24"/>
      <c r="ES54" s="24"/>
      <c r="ET54" s="24"/>
      <c r="EU54" s="24"/>
      <c r="EV54" s="24"/>
      <c r="EW54" s="24"/>
      <c r="EX54" s="24"/>
      <c r="EY54" s="24"/>
      <c r="EZ54" s="24"/>
      <c r="FA54" s="24"/>
      <c r="FB54" s="24"/>
      <c r="FC54" s="24"/>
      <c r="FD54" s="24"/>
      <c r="FE54" s="24"/>
      <c r="FF54" s="24"/>
      <c r="FG54" s="24"/>
      <c r="FH54" s="24"/>
      <c r="FI54" s="24"/>
      <c r="FJ54" s="24"/>
      <c r="FK54" s="24"/>
      <c r="FL54" s="24"/>
      <c r="FM54" s="24"/>
      <c r="FN54" s="24"/>
      <c r="FO54" s="24"/>
      <c r="FP54" s="24"/>
      <c r="FQ54" s="24"/>
      <c r="FR54" s="24"/>
      <c r="FS54" s="24"/>
      <c r="FT54" s="24"/>
      <c r="FU54" s="24"/>
      <c r="FV54" s="24"/>
      <c r="FW54" s="24"/>
      <c r="FX54" s="24"/>
      <c r="FY54" s="24"/>
      <c r="FZ54" s="24"/>
      <c r="GA54" s="24"/>
      <c r="GB54" s="24"/>
      <c r="GC54" s="24"/>
      <c r="GD54" s="24"/>
      <c r="GE54" s="24"/>
      <c r="GF54" s="24"/>
      <c r="GG54" s="24"/>
      <c r="GH54" s="24"/>
      <c r="GI54" s="24"/>
      <c r="GJ54" s="24"/>
      <c r="GK54" s="24"/>
      <c r="GL54" s="24"/>
      <c r="GM54" s="24"/>
      <c r="GN54" s="24"/>
      <c r="GO54" s="24"/>
      <c r="GP54" s="24"/>
      <c r="GQ54" s="24"/>
      <c r="GR54" s="24"/>
      <c r="GS54" s="24"/>
      <c r="GT54" s="24"/>
      <c r="GU54" s="24"/>
      <c r="GV54" s="24"/>
      <c r="GW54" s="24"/>
      <c r="GX54" s="24"/>
      <c r="GY54" s="24"/>
      <c r="GZ54" s="24"/>
      <c r="HA54" s="24"/>
      <c r="HB54" s="24"/>
      <c r="HC54" s="24"/>
      <c r="HD54" s="24"/>
      <c r="HE54" s="24"/>
      <c r="HF54" s="24"/>
      <c r="HG54" s="24"/>
      <c r="HH54" s="24"/>
      <c r="HI54" s="24"/>
      <c r="HJ54" s="24"/>
      <c r="HK54" s="24"/>
      <c r="HL54" s="24"/>
      <c r="HM54" s="24"/>
      <c r="HN54" s="24"/>
      <c r="HO54" s="24"/>
      <c r="HP54" s="24"/>
      <c r="HQ54" s="24"/>
      <c r="HR54" s="24"/>
      <c r="HS54" s="24"/>
      <c r="HT54" s="24"/>
      <c r="HU54" s="24"/>
      <c r="HV54" s="24"/>
      <c r="HW54" s="24"/>
      <c r="HX54" s="24"/>
      <c r="HY54" s="24"/>
      <c r="HZ54" s="24"/>
      <c r="IA54" s="24"/>
      <c r="IB54" s="24"/>
      <c r="IC54" s="24"/>
      <c r="ID54" s="24"/>
      <c r="IE54" s="24"/>
      <c r="IF54" s="24"/>
      <c r="IG54" s="24"/>
      <c r="IH54" s="24"/>
      <c r="II54" s="24"/>
      <c r="IJ54" s="24"/>
      <c r="IK54" s="24"/>
      <c r="IL54" s="24"/>
      <c r="IM54" s="24"/>
      <c r="IN54" s="24"/>
      <c r="IO54" s="24"/>
      <c r="IP54" s="24"/>
      <c r="IQ54" s="24"/>
      <c r="IR54" s="24"/>
      <c r="IS54" s="24"/>
      <c r="IT54" s="24"/>
      <c r="IU54" s="24"/>
      <c r="IV54" s="24"/>
    </row>
    <row r="55" spans="1:12" ht="16.5" customHeight="1">
      <c r="A55" s="19" t="str">
        <f>+A1</f>
        <v>Energy Absolute Public Company Limited</v>
      </c>
      <c r="B55" s="19"/>
      <c r="C55" s="19"/>
      <c r="D55" s="20"/>
      <c r="G55" s="22"/>
      <c r="I55" s="23"/>
      <c r="K55" s="22"/>
      <c r="L55" s="157" t="s">
        <v>54</v>
      </c>
    </row>
    <row r="56" spans="1:12" ht="16.5" customHeight="1">
      <c r="A56" s="19" t="str">
        <f>A2</f>
        <v>Statement of Cash Flows </v>
      </c>
      <c r="B56" s="19"/>
      <c r="C56" s="19"/>
      <c r="D56" s="20"/>
      <c r="G56" s="22"/>
      <c r="I56" s="23"/>
      <c r="K56" s="22"/>
      <c r="L56" s="25"/>
    </row>
    <row r="57" spans="1:12" ht="16.5" customHeight="1">
      <c r="A57" s="26" t="str">
        <f>+A3</f>
        <v>For the three-month period ended 31 March 2021</v>
      </c>
      <c r="B57" s="26"/>
      <c r="C57" s="26"/>
      <c r="D57" s="27"/>
      <c r="E57" s="28"/>
      <c r="F57" s="29"/>
      <c r="G57" s="30"/>
      <c r="H57" s="29"/>
      <c r="I57" s="31"/>
      <c r="J57" s="29"/>
      <c r="K57" s="30"/>
      <c r="L57" s="29"/>
    </row>
    <row r="58" spans="1:11" ht="16.5" customHeight="1">
      <c r="A58" s="19"/>
      <c r="B58" s="19"/>
      <c r="C58" s="19"/>
      <c r="D58" s="20"/>
      <c r="G58" s="22"/>
      <c r="I58" s="23"/>
      <c r="K58" s="22"/>
    </row>
    <row r="59" spans="1:11" ht="16.5" customHeight="1">
      <c r="A59" s="19"/>
      <c r="B59" s="19"/>
      <c r="C59" s="19"/>
      <c r="D59" s="20"/>
      <c r="G59" s="22"/>
      <c r="I59" s="23"/>
      <c r="K59" s="22"/>
    </row>
    <row r="60" spans="1:12" s="64" customFormat="1" ht="16.5" customHeight="1">
      <c r="A60" s="62"/>
      <c r="B60" s="62"/>
      <c r="C60" s="62"/>
      <c r="D60" s="60"/>
      <c r="E60" s="62"/>
      <c r="F60" s="118"/>
      <c r="G60" s="117"/>
      <c r="H60" s="120" t="s">
        <v>46</v>
      </c>
      <c r="I60" s="116"/>
      <c r="J60" s="118"/>
      <c r="K60" s="117"/>
      <c r="L60" s="120" t="s">
        <v>101</v>
      </c>
    </row>
    <row r="61" spans="2:12" s="64" customFormat="1" ht="16.5" customHeight="1">
      <c r="B61" s="62"/>
      <c r="C61" s="62"/>
      <c r="D61" s="60"/>
      <c r="E61" s="65"/>
      <c r="F61" s="122"/>
      <c r="G61" s="123"/>
      <c r="H61" s="124" t="s">
        <v>133</v>
      </c>
      <c r="I61" s="125"/>
      <c r="J61" s="122"/>
      <c r="K61" s="123"/>
      <c r="L61" s="124" t="s">
        <v>133</v>
      </c>
    </row>
    <row r="62" spans="1:12" s="64" customFormat="1" ht="16.5" customHeight="1">
      <c r="A62" s="62"/>
      <c r="B62" s="62"/>
      <c r="C62" s="62"/>
      <c r="D62" s="60"/>
      <c r="E62" s="65"/>
      <c r="F62" s="234" t="s">
        <v>246</v>
      </c>
      <c r="G62" s="235"/>
      <c r="H62" s="236" t="s">
        <v>198</v>
      </c>
      <c r="I62" s="235"/>
      <c r="J62" s="234" t="s">
        <v>246</v>
      </c>
      <c r="K62" s="235"/>
      <c r="L62" s="236" t="s">
        <v>198</v>
      </c>
    </row>
    <row r="63" spans="1:12" s="64" customFormat="1" ht="16.5" customHeight="1">
      <c r="A63" s="62"/>
      <c r="B63" s="62"/>
      <c r="C63" s="62"/>
      <c r="D63" s="237" t="s">
        <v>2</v>
      </c>
      <c r="E63" s="65"/>
      <c r="F63" s="238" t="s">
        <v>81</v>
      </c>
      <c r="G63" s="235"/>
      <c r="H63" s="238" t="s">
        <v>81</v>
      </c>
      <c r="I63" s="235"/>
      <c r="J63" s="238" t="s">
        <v>81</v>
      </c>
      <c r="K63" s="235"/>
      <c r="L63" s="238" t="s">
        <v>81</v>
      </c>
    </row>
    <row r="64" spans="1:12" s="64" customFormat="1" ht="16.5" customHeight="1">
      <c r="A64" s="65" t="s">
        <v>34</v>
      </c>
      <c r="B64" s="62"/>
      <c r="C64" s="62"/>
      <c r="D64" s="60"/>
      <c r="E64" s="65"/>
      <c r="F64" s="239"/>
      <c r="G64" s="240"/>
      <c r="H64" s="241"/>
      <c r="I64" s="242"/>
      <c r="J64" s="239"/>
      <c r="K64" s="240"/>
      <c r="L64" s="241"/>
    </row>
    <row r="65" spans="1:12" s="64" customFormat="1" ht="16.5" customHeight="1">
      <c r="A65" s="62" t="s">
        <v>132</v>
      </c>
      <c r="B65" s="62"/>
      <c r="C65" s="62"/>
      <c r="D65" s="67"/>
      <c r="E65" s="65"/>
      <c r="F65" s="76">
        <v>-56277</v>
      </c>
      <c r="G65" s="71"/>
      <c r="H65" s="73">
        <v>36142</v>
      </c>
      <c r="I65" s="71"/>
      <c r="J65" s="76">
        <v>-55184</v>
      </c>
      <c r="K65" s="86"/>
      <c r="L65" s="73">
        <v>0</v>
      </c>
    </row>
    <row r="66" spans="1:12" s="64" customFormat="1" ht="16.5" customHeight="1">
      <c r="A66" s="62" t="s">
        <v>104</v>
      </c>
      <c r="B66" s="62"/>
      <c r="C66" s="62"/>
      <c r="D66" s="82">
        <v>19.4</v>
      </c>
      <c r="E66" s="65"/>
      <c r="F66" s="76">
        <v>0</v>
      </c>
      <c r="G66" s="71"/>
      <c r="H66" s="73">
        <v>0</v>
      </c>
      <c r="I66" s="71"/>
      <c r="J66" s="76">
        <v>100000</v>
      </c>
      <c r="K66" s="86"/>
      <c r="L66" s="73">
        <v>380000</v>
      </c>
    </row>
    <row r="67" spans="1:12" s="64" customFormat="1" ht="16.5" customHeight="1">
      <c r="A67" s="62" t="s">
        <v>207</v>
      </c>
      <c r="B67" s="62"/>
      <c r="C67" s="62"/>
      <c r="D67" s="82">
        <v>19.4</v>
      </c>
      <c r="E67" s="65"/>
      <c r="F67" s="77">
        <v>0</v>
      </c>
      <c r="G67" s="71"/>
      <c r="H67" s="61">
        <v>0</v>
      </c>
      <c r="I67" s="71"/>
      <c r="J67" s="76">
        <v>-399511</v>
      </c>
      <c r="K67" s="86"/>
      <c r="L67" s="73">
        <v>-540000</v>
      </c>
    </row>
    <row r="68" spans="1:12" s="64" customFormat="1" ht="16.5" customHeight="1">
      <c r="A68" s="62" t="s">
        <v>103</v>
      </c>
      <c r="B68" s="62"/>
      <c r="C68" s="62"/>
      <c r="D68" s="82">
        <v>19.4</v>
      </c>
      <c r="E68" s="65"/>
      <c r="F68" s="77">
        <v>0</v>
      </c>
      <c r="G68" s="71"/>
      <c r="H68" s="61">
        <v>0</v>
      </c>
      <c r="J68" s="76">
        <v>1010000</v>
      </c>
      <c r="L68" s="159">
        <v>1065000</v>
      </c>
    </row>
    <row r="69" spans="1:12" s="64" customFormat="1" ht="16.5" customHeight="1">
      <c r="A69" s="62" t="s">
        <v>222</v>
      </c>
      <c r="B69" s="62"/>
      <c r="C69" s="62"/>
      <c r="D69" s="82">
        <v>19.4</v>
      </c>
      <c r="E69" s="65"/>
      <c r="F69" s="77">
        <v>0</v>
      </c>
      <c r="G69" s="71"/>
      <c r="H69" s="61">
        <v>0</v>
      </c>
      <c r="J69" s="76">
        <v>-100000</v>
      </c>
      <c r="L69" s="159">
        <v>0</v>
      </c>
    </row>
    <row r="70" spans="1:12" s="64" customFormat="1" ht="16.5" customHeight="1">
      <c r="A70" s="62" t="s">
        <v>208</v>
      </c>
      <c r="B70" s="62"/>
      <c r="C70" s="62"/>
      <c r="D70" s="82"/>
      <c r="E70" s="65"/>
      <c r="F70" s="76">
        <v>0</v>
      </c>
      <c r="G70" s="71"/>
      <c r="H70" s="73">
        <v>144</v>
      </c>
      <c r="I70" s="71"/>
      <c r="J70" s="76">
        <v>0</v>
      </c>
      <c r="K70" s="86"/>
      <c r="L70" s="73">
        <v>0</v>
      </c>
    </row>
    <row r="71" spans="1:12" s="64" customFormat="1" ht="16.5" customHeight="1">
      <c r="A71" s="62" t="s">
        <v>209</v>
      </c>
      <c r="B71" s="62"/>
      <c r="C71" s="62"/>
      <c r="D71" s="82"/>
      <c r="E71" s="65"/>
      <c r="F71" s="76">
        <v>0</v>
      </c>
      <c r="G71" s="71"/>
      <c r="H71" s="73">
        <v>-310565</v>
      </c>
      <c r="I71" s="71"/>
      <c r="J71" s="76">
        <v>0</v>
      </c>
      <c r="K71" s="86"/>
      <c r="L71" s="73">
        <v>0</v>
      </c>
    </row>
    <row r="72" spans="1:12" s="64" customFormat="1" ht="16.5" customHeight="1">
      <c r="A72" s="62" t="s">
        <v>87</v>
      </c>
      <c r="B72" s="62"/>
      <c r="C72" s="62"/>
      <c r="D72" s="82">
        <v>10.1</v>
      </c>
      <c r="E72" s="65"/>
      <c r="F72" s="76">
        <v>0</v>
      </c>
      <c r="G72" s="71"/>
      <c r="H72" s="73">
        <v>0</v>
      </c>
      <c r="I72" s="71"/>
      <c r="J72" s="76">
        <v>-552745</v>
      </c>
      <c r="K72" s="86"/>
      <c r="L72" s="73">
        <v>-877500</v>
      </c>
    </row>
    <row r="73" spans="1:12" s="64" customFormat="1" ht="16.5" customHeight="1">
      <c r="A73" s="62" t="s">
        <v>259</v>
      </c>
      <c r="B73" s="62"/>
      <c r="C73" s="62"/>
      <c r="D73" s="82"/>
      <c r="E73" s="65"/>
      <c r="F73" s="76"/>
      <c r="G73" s="71"/>
      <c r="H73" s="73"/>
      <c r="I73" s="71"/>
      <c r="J73" s="76"/>
      <c r="K73" s="86"/>
      <c r="L73" s="73"/>
    </row>
    <row r="74" spans="1:12" s="64" customFormat="1" ht="16.5" customHeight="1">
      <c r="A74" s="62"/>
      <c r="B74" s="62" t="s">
        <v>260</v>
      </c>
      <c r="C74" s="62"/>
      <c r="D74" s="82">
        <v>10.1</v>
      </c>
      <c r="E74" s="65"/>
      <c r="F74" s="76">
        <v>-20000</v>
      </c>
      <c r="G74" s="71"/>
      <c r="H74" s="73">
        <v>0</v>
      </c>
      <c r="I74" s="71"/>
      <c r="J74" s="76">
        <v>-841454</v>
      </c>
      <c r="K74" s="86"/>
      <c r="L74" s="73">
        <v>0</v>
      </c>
    </row>
    <row r="75" spans="1:12" s="64" customFormat="1" ht="16.5" customHeight="1">
      <c r="A75" s="62" t="s">
        <v>210</v>
      </c>
      <c r="C75" s="62"/>
      <c r="D75" s="67"/>
      <c r="E75" s="65"/>
      <c r="F75" s="76">
        <v>-1494446</v>
      </c>
      <c r="G75" s="71"/>
      <c r="H75" s="73">
        <v>-1712577</v>
      </c>
      <c r="J75" s="77">
        <v>-32038</v>
      </c>
      <c r="L75" s="61">
        <v>-855796</v>
      </c>
    </row>
    <row r="76" spans="1:12" s="64" customFormat="1" ht="16.5" customHeight="1">
      <c r="A76" s="62" t="s">
        <v>228</v>
      </c>
      <c r="B76" s="62"/>
      <c r="C76" s="62"/>
      <c r="D76" s="67"/>
      <c r="E76" s="65"/>
      <c r="F76" s="76">
        <v>0</v>
      </c>
      <c r="G76" s="71"/>
      <c r="H76" s="73">
        <v>3561</v>
      </c>
      <c r="I76" s="71"/>
      <c r="J76" s="76">
        <v>0</v>
      </c>
      <c r="K76" s="86"/>
      <c r="L76" s="73">
        <v>0</v>
      </c>
    </row>
    <row r="77" spans="1:12" s="64" customFormat="1" ht="16.5" customHeight="1">
      <c r="A77" s="62" t="s">
        <v>156</v>
      </c>
      <c r="B77" s="62"/>
      <c r="C77" s="62"/>
      <c r="D77" s="60">
        <v>11</v>
      </c>
      <c r="E77" s="65"/>
      <c r="F77" s="76">
        <v>-27270</v>
      </c>
      <c r="G77" s="71"/>
      <c r="H77" s="73">
        <v>-22292</v>
      </c>
      <c r="J77" s="77">
        <v>-495</v>
      </c>
      <c r="L77" s="61">
        <v>-463</v>
      </c>
    </row>
    <row r="78" spans="1:12" s="64" customFormat="1" ht="16.5" customHeight="1">
      <c r="A78" s="64" t="s">
        <v>229</v>
      </c>
      <c r="B78" s="62"/>
      <c r="C78" s="62"/>
      <c r="D78" s="82"/>
      <c r="E78" s="65"/>
      <c r="F78" s="76">
        <v>0</v>
      </c>
      <c r="G78" s="71"/>
      <c r="H78" s="73">
        <v>0</v>
      </c>
      <c r="J78" s="76">
        <v>34126</v>
      </c>
      <c r="L78" s="73">
        <v>25465</v>
      </c>
    </row>
    <row r="79" spans="1:12" s="64" customFormat="1" ht="16.5" customHeight="1">
      <c r="A79" s="62" t="s">
        <v>105</v>
      </c>
      <c r="B79" s="62"/>
      <c r="C79" s="62"/>
      <c r="D79" s="82">
        <v>10.2</v>
      </c>
      <c r="E79" s="65"/>
      <c r="F79" s="76">
        <v>0</v>
      </c>
      <c r="G79" s="71"/>
      <c r="H79" s="73">
        <v>0</v>
      </c>
      <c r="I79" s="71"/>
      <c r="J79" s="95">
        <v>1406978</v>
      </c>
      <c r="K79" s="86"/>
      <c r="L79" s="64">
        <v>1511204</v>
      </c>
    </row>
    <row r="80" spans="1:12" s="64" customFormat="1" ht="16.5" customHeight="1">
      <c r="A80" s="62" t="s">
        <v>106</v>
      </c>
      <c r="B80" s="62"/>
      <c r="C80" s="62"/>
      <c r="D80" s="67"/>
      <c r="E80" s="65"/>
      <c r="F80" s="76">
        <v>153</v>
      </c>
      <c r="G80" s="71"/>
      <c r="H80" s="73">
        <v>2020</v>
      </c>
      <c r="I80" s="71"/>
      <c r="J80" s="76">
        <v>27408</v>
      </c>
      <c r="K80" s="86"/>
      <c r="L80" s="73">
        <v>78118</v>
      </c>
    </row>
    <row r="81" spans="1:12" s="64" customFormat="1" ht="16.5" customHeight="1">
      <c r="A81" s="62" t="s">
        <v>170</v>
      </c>
      <c r="B81" s="62"/>
      <c r="C81" s="62"/>
      <c r="D81" s="67"/>
      <c r="E81" s="65"/>
      <c r="F81" s="97">
        <v>0</v>
      </c>
      <c r="G81" s="71"/>
      <c r="H81" s="87">
        <v>-2135</v>
      </c>
      <c r="I81" s="71"/>
      <c r="J81" s="97">
        <v>0</v>
      </c>
      <c r="K81" s="86"/>
      <c r="L81" s="87">
        <v>0</v>
      </c>
    </row>
    <row r="82" spans="1:12" s="64" customFormat="1" ht="16.5" customHeight="1">
      <c r="A82" s="62"/>
      <c r="B82" s="62"/>
      <c r="C82" s="62"/>
      <c r="D82" s="67"/>
      <c r="E82" s="65"/>
      <c r="F82" s="96"/>
      <c r="G82" s="71"/>
      <c r="H82" s="85"/>
      <c r="I82" s="86"/>
      <c r="J82" s="96"/>
      <c r="K82" s="71"/>
      <c r="L82" s="85"/>
    </row>
    <row r="83" spans="1:12" s="64" customFormat="1" ht="16.5" customHeight="1">
      <c r="A83" s="65" t="s">
        <v>256</v>
      </c>
      <c r="B83" s="65"/>
      <c r="D83" s="67"/>
      <c r="E83" s="65"/>
      <c r="F83" s="97">
        <f>SUM(F65:F81)</f>
        <v>-1597840</v>
      </c>
      <c r="G83" s="71"/>
      <c r="H83" s="87">
        <f>SUM(H65:H81)</f>
        <v>-2005702</v>
      </c>
      <c r="I83" s="86"/>
      <c r="J83" s="97">
        <f>SUM(J65:J81)</f>
        <v>597085</v>
      </c>
      <c r="K83" s="71"/>
      <c r="L83" s="87">
        <f>SUM(L65:L81)</f>
        <v>786028</v>
      </c>
    </row>
    <row r="84" spans="1:12" s="64" customFormat="1" ht="16.5" customHeight="1">
      <c r="A84" s="62"/>
      <c r="B84" s="62"/>
      <c r="C84" s="62"/>
      <c r="D84" s="67"/>
      <c r="E84" s="65"/>
      <c r="F84" s="96"/>
      <c r="G84" s="71"/>
      <c r="H84" s="85"/>
      <c r="I84" s="86"/>
      <c r="J84" s="96"/>
      <c r="K84" s="71"/>
      <c r="L84" s="85"/>
    </row>
    <row r="85" spans="1:12" s="64" customFormat="1" ht="16.5" customHeight="1">
      <c r="A85" s="65" t="s">
        <v>35</v>
      </c>
      <c r="B85" s="62"/>
      <c r="C85" s="62"/>
      <c r="D85" s="67"/>
      <c r="E85" s="65"/>
      <c r="F85" s="96"/>
      <c r="G85" s="71"/>
      <c r="H85" s="85"/>
      <c r="I85" s="86"/>
      <c r="J85" s="96"/>
      <c r="K85" s="71"/>
      <c r="L85" s="85"/>
    </row>
    <row r="86" spans="1:12" s="64" customFormat="1" ht="16.5" customHeight="1">
      <c r="A86" s="62" t="s">
        <v>236</v>
      </c>
      <c r="B86" s="62"/>
      <c r="C86" s="62"/>
      <c r="D86" s="60">
        <v>14</v>
      </c>
      <c r="E86" s="65"/>
      <c r="F86" s="76">
        <v>2288591</v>
      </c>
      <c r="G86" s="71"/>
      <c r="H86" s="73">
        <v>1047384</v>
      </c>
      <c r="I86" s="86"/>
      <c r="J86" s="105">
        <v>1438909</v>
      </c>
      <c r="K86" s="71"/>
      <c r="L86" s="73">
        <v>905624</v>
      </c>
    </row>
    <row r="87" spans="1:12" s="64" customFormat="1" ht="16.5" customHeight="1">
      <c r="A87" s="81" t="s">
        <v>141</v>
      </c>
      <c r="B87" s="62"/>
      <c r="D87" s="60">
        <v>14</v>
      </c>
      <c r="E87" s="65"/>
      <c r="F87" s="95">
        <v>-551965</v>
      </c>
      <c r="H87" s="64">
        <v>-834320</v>
      </c>
      <c r="J87" s="105">
        <v>-513236</v>
      </c>
      <c r="L87" s="159">
        <v>-815848</v>
      </c>
    </row>
    <row r="88" spans="1:12" s="64" customFormat="1" ht="16.5" customHeight="1">
      <c r="A88" s="81" t="s">
        <v>157</v>
      </c>
      <c r="B88" s="62"/>
      <c r="D88" s="60">
        <v>15</v>
      </c>
      <c r="E88" s="65"/>
      <c r="F88" s="98">
        <v>1557624</v>
      </c>
      <c r="G88" s="71"/>
      <c r="H88" s="88">
        <v>102011</v>
      </c>
      <c r="I88" s="71"/>
      <c r="J88" s="105">
        <v>1500000</v>
      </c>
      <c r="K88" s="86"/>
      <c r="L88" s="73">
        <v>0</v>
      </c>
    </row>
    <row r="89" spans="1:12" s="64" customFormat="1" ht="16.5" customHeight="1">
      <c r="A89" s="81" t="s">
        <v>142</v>
      </c>
      <c r="B89" s="81"/>
      <c r="C89" s="81"/>
      <c r="D89" s="60">
        <v>15</v>
      </c>
      <c r="E89" s="65"/>
      <c r="F89" s="76">
        <v>-3080682</v>
      </c>
      <c r="G89" s="71"/>
      <c r="H89" s="73">
        <v>-29535</v>
      </c>
      <c r="I89" s="71"/>
      <c r="J89" s="105">
        <v>-3000000</v>
      </c>
      <c r="K89" s="86"/>
      <c r="L89" s="73">
        <v>0</v>
      </c>
    </row>
    <row r="90" spans="1:12" s="64" customFormat="1" ht="16.5" customHeight="1">
      <c r="A90" s="62" t="s">
        <v>266</v>
      </c>
      <c r="B90" s="81"/>
      <c r="C90" s="81"/>
      <c r="D90" s="82"/>
      <c r="E90" s="65"/>
      <c r="F90" s="76">
        <v>2001</v>
      </c>
      <c r="G90" s="71"/>
      <c r="H90" s="73">
        <v>0</v>
      </c>
      <c r="I90" s="71"/>
      <c r="J90" s="105">
        <v>580000</v>
      </c>
      <c r="K90" s="86"/>
      <c r="L90" s="73">
        <v>0</v>
      </c>
    </row>
    <row r="91" spans="1:12" s="64" customFormat="1" ht="16.5" customHeight="1">
      <c r="A91" s="81" t="s">
        <v>173</v>
      </c>
      <c r="B91" s="81"/>
      <c r="C91" s="81"/>
      <c r="D91" s="82"/>
      <c r="E91" s="65"/>
      <c r="F91" s="76">
        <v>-7558</v>
      </c>
      <c r="G91" s="71"/>
      <c r="H91" s="73" t="s">
        <v>249</v>
      </c>
      <c r="I91" s="71"/>
      <c r="J91" s="105">
        <v>-7500</v>
      </c>
      <c r="K91" s="86"/>
      <c r="L91" s="73" t="s">
        <v>249</v>
      </c>
    </row>
    <row r="92" spans="1:12" s="64" customFormat="1" ht="16.5" customHeight="1">
      <c r="A92" s="81" t="s">
        <v>211</v>
      </c>
      <c r="B92" s="81"/>
      <c r="C92" s="81"/>
      <c r="D92" s="67"/>
      <c r="E92" s="65"/>
      <c r="F92" s="76">
        <v>-82313</v>
      </c>
      <c r="G92" s="71"/>
      <c r="H92" s="73">
        <v>-18132</v>
      </c>
      <c r="I92" s="71"/>
      <c r="J92" s="105">
        <v>-45478</v>
      </c>
      <c r="K92" s="86"/>
      <c r="L92" s="73">
        <v>-8540</v>
      </c>
    </row>
    <row r="93" spans="1:12" s="64" customFormat="1" ht="16.5" customHeight="1">
      <c r="A93" s="81" t="s">
        <v>258</v>
      </c>
      <c r="B93" s="62"/>
      <c r="C93" s="62"/>
      <c r="D93" s="82"/>
      <c r="E93" s="65"/>
      <c r="F93" s="95"/>
      <c r="G93" s="71"/>
      <c r="I93" s="71"/>
      <c r="J93" s="76"/>
      <c r="K93" s="86"/>
      <c r="L93" s="73"/>
    </row>
    <row r="94" spans="1:12" s="64" customFormat="1" ht="16.5" customHeight="1">
      <c r="A94" s="81"/>
      <c r="B94" s="62" t="s">
        <v>264</v>
      </c>
      <c r="C94" s="62"/>
      <c r="D94" s="82"/>
      <c r="E94" s="65"/>
      <c r="F94" s="76">
        <v>636908</v>
      </c>
      <c r="G94" s="71"/>
      <c r="H94" s="73">
        <v>37500</v>
      </c>
      <c r="I94" s="71"/>
      <c r="J94" s="76" t="s">
        <v>249</v>
      </c>
      <c r="K94" s="86"/>
      <c r="L94" s="73">
        <v>0</v>
      </c>
    </row>
    <row r="95" spans="1:12" s="64" customFormat="1" ht="16.5" customHeight="1">
      <c r="A95" s="81" t="s">
        <v>86</v>
      </c>
      <c r="B95" s="81"/>
      <c r="C95" s="81"/>
      <c r="D95" s="67"/>
      <c r="E95" s="65"/>
      <c r="F95" s="97">
        <v>-224112</v>
      </c>
      <c r="G95" s="71"/>
      <c r="H95" s="87">
        <v>-567653</v>
      </c>
      <c r="I95" s="71"/>
      <c r="J95" s="97">
        <v>-213349</v>
      </c>
      <c r="K95" s="86"/>
      <c r="L95" s="87">
        <v>-219111</v>
      </c>
    </row>
    <row r="96" spans="1:12" s="64" customFormat="1" ht="16.5" customHeight="1">
      <c r="A96" s="62"/>
      <c r="B96" s="62"/>
      <c r="C96" s="62"/>
      <c r="D96" s="67"/>
      <c r="E96" s="65"/>
      <c r="F96" s="96"/>
      <c r="G96" s="71"/>
      <c r="H96" s="85"/>
      <c r="I96" s="86"/>
      <c r="J96" s="96"/>
      <c r="K96" s="71"/>
      <c r="L96" s="85"/>
    </row>
    <row r="97" spans="1:12" s="64" customFormat="1" ht="16.5" customHeight="1">
      <c r="A97" s="65" t="s">
        <v>158</v>
      </c>
      <c r="B97" s="62"/>
      <c r="D97" s="67"/>
      <c r="E97" s="65"/>
      <c r="F97" s="97">
        <f>SUM(F85:F96)</f>
        <v>538494</v>
      </c>
      <c r="G97" s="71"/>
      <c r="H97" s="87">
        <f>SUM(H86:H95)</f>
        <v>-262745</v>
      </c>
      <c r="I97" s="86"/>
      <c r="J97" s="97">
        <f>SUM(J85:J96)</f>
        <v>-260654</v>
      </c>
      <c r="K97" s="71"/>
      <c r="L97" s="87">
        <f>SUM(L86:L95)</f>
        <v>-137875</v>
      </c>
    </row>
    <row r="98" spans="1:12" s="64" customFormat="1" ht="16.5" customHeight="1">
      <c r="A98" s="65"/>
      <c r="B98" s="62"/>
      <c r="D98" s="67"/>
      <c r="E98" s="65"/>
      <c r="F98" s="73"/>
      <c r="G98" s="71"/>
      <c r="H98" s="73"/>
      <c r="I98" s="86"/>
      <c r="J98" s="73"/>
      <c r="K98" s="71"/>
      <c r="L98" s="73"/>
    </row>
    <row r="99" spans="1:12" s="64" customFormat="1" ht="16.5" customHeight="1">
      <c r="A99" s="65"/>
      <c r="B99" s="62"/>
      <c r="D99" s="67"/>
      <c r="E99" s="65"/>
      <c r="F99" s="73"/>
      <c r="G99" s="71"/>
      <c r="H99" s="73"/>
      <c r="I99" s="86"/>
      <c r="J99" s="73"/>
      <c r="K99" s="71"/>
      <c r="L99" s="73"/>
    </row>
    <row r="100" spans="1:12" s="64" customFormat="1" ht="16.5" customHeight="1">
      <c r="A100" s="65"/>
      <c r="B100" s="62"/>
      <c r="D100" s="67"/>
      <c r="E100" s="65"/>
      <c r="F100" s="73"/>
      <c r="G100" s="71"/>
      <c r="H100" s="73"/>
      <c r="I100" s="86"/>
      <c r="J100" s="73"/>
      <c r="K100" s="71"/>
      <c r="L100" s="73"/>
    </row>
    <row r="101" spans="1:12" s="64" customFormat="1" ht="16.5" customHeight="1">
      <c r="A101" s="65"/>
      <c r="B101" s="62"/>
      <c r="D101" s="67"/>
      <c r="E101" s="65"/>
      <c r="F101" s="73"/>
      <c r="G101" s="71"/>
      <c r="H101" s="73"/>
      <c r="I101" s="86"/>
      <c r="J101" s="73"/>
      <c r="K101" s="71"/>
      <c r="L101" s="73"/>
    </row>
    <row r="102" spans="1:12" s="64" customFormat="1" ht="16.5" customHeight="1">
      <c r="A102" s="65"/>
      <c r="B102" s="62"/>
      <c r="D102" s="67"/>
      <c r="E102" s="65"/>
      <c r="F102" s="73"/>
      <c r="G102" s="71"/>
      <c r="H102" s="73"/>
      <c r="I102" s="86"/>
      <c r="J102" s="73"/>
      <c r="K102" s="71"/>
      <c r="L102" s="73"/>
    </row>
    <row r="103" spans="1:12" s="64" customFormat="1" ht="16.5" customHeight="1">
      <c r="A103" s="65"/>
      <c r="B103" s="62"/>
      <c r="D103" s="67"/>
      <c r="E103" s="65"/>
      <c r="F103" s="73"/>
      <c r="G103" s="71"/>
      <c r="H103" s="73"/>
      <c r="I103" s="86"/>
      <c r="J103" s="73"/>
      <c r="K103" s="71"/>
      <c r="L103" s="73"/>
    </row>
    <row r="104" spans="1:12" s="64" customFormat="1" ht="16.5" customHeight="1">
      <c r="A104" s="65"/>
      <c r="B104" s="62"/>
      <c r="D104" s="67"/>
      <c r="E104" s="65"/>
      <c r="F104" s="73"/>
      <c r="G104" s="71"/>
      <c r="H104" s="73"/>
      <c r="I104" s="86"/>
      <c r="J104" s="73"/>
      <c r="K104" s="71"/>
      <c r="L104" s="73"/>
    </row>
    <row r="105" spans="1:12" s="64" customFormat="1" ht="16.5" customHeight="1">
      <c r="A105" s="65"/>
      <c r="B105" s="62"/>
      <c r="D105" s="67"/>
      <c r="E105" s="65"/>
      <c r="F105" s="73"/>
      <c r="G105" s="71"/>
      <c r="H105" s="73"/>
      <c r="I105" s="86"/>
      <c r="J105" s="73"/>
      <c r="K105" s="71"/>
      <c r="L105" s="73"/>
    </row>
    <row r="106" spans="1:12" s="64" customFormat="1" ht="16.5" customHeight="1">
      <c r="A106" s="65"/>
      <c r="B106" s="62"/>
      <c r="D106" s="67"/>
      <c r="E106" s="65"/>
      <c r="F106" s="73"/>
      <c r="G106" s="71"/>
      <c r="H106" s="73"/>
      <c r="I106" s="86"/>
      <c r="J106" s="73"/>
      <c r="K106" s="71"/>
      <c r="L106" s="73"/>
    </row>
    <row r="107" spans="1:12" s="64" customFormat="1" ht="12" customHeight="1">
      <c r="A107" s="65"/>
      <c r="B107" s="62"/>
      <c r="D107" s="67"/>
      <c r="E107" s="65"/>
      <c r="F107" s="73"/>
      <c r="G107" s="71"/>
      <c r="H107" s="73"/>
      <c r="I107" s="86"/>
      <c r="J107" s="73"/>
      <c r="K107" s="71"/>
      <c r="L107" s="73"/>
    </row>
    <row r="108" spans="1:12" ht="33" customHeight="1">
      <c r="A108" s="307" t="str">
        <f>'2-4'!A57</f>
        <v>The accompanying condensed notes to the interim financial information on pages 12 to 39 are an integral part of this interim financial information.</v>
      </c>
      <c r="B108" s="307"/>
      <c r="C108" s="307"/>
      <c r="D108" s="307"/>
      <c r="E108" s="307"/>
      <c r="F108" s="307"/>
      <c r="G108" s="307"/>
      <c r="H108" s="307"/>
      <c r="I108" s="307"/>
      <c r="J108" s="307"/>
      <c r="K108" s="307"/>
      <c r="L108" s="307"/>
    </row>
    <row r="109" spans="1:12" ht="16.5" customHeight="1">
      <c r="A109" s="19" t="str">
        <f>+A55</f>
        <v>Energy Absolute Public Company Limited</v>
      </c>
      <c r="B109" s="19"/>
      <c r="C109" s="19"/>
      <c r="D109" s="20"/>
      <c r="G109" s="22"/>
      <c r="I109" s="23"/>
      <c r="K109" s="22"/>
      <c r="L109" s="157" t="s">
        <v>54</v>
      </c>
    </row>
    <row r="110" spans="1:12" ht="16.5" customHeight="1">
      <c r="A110" s="19" t="str">
        <f>A56</f>
        <v>Statement of Cash Flows </v>
      </c>
      <c r="B110" s="19"/>
      <c r="C110" s="19"/>
      <c r="D110" s="20"/>
      <c r="G110" s="22"/>
      <c r="I110" s="23"/>
      <c r="K110" s="22"/>
      <c r="L110" s="25"/>
    </row>
    <row r="111" spans="1:12" ht="16.5" customHeight="1">
      <c r="A111" s="26" t="str">
        <f>+A57</f>
        <v>For the three-month period ended 31 March 2021</v>
      </c>
      <c r="B111" s="26"/>
      <c r="C111" s="26"/>
      <c r="D111" s="27"/>
      <c r="E111" s="28"/>
      <c r="F111" s="29"/>
      <c r="G111" s="30"/>
      <c r="H111" s="29"/>
      <c r="I111" s="31"/>
      <c r="J111" s="29"/>
      <c r="K111" s="30"/>
      <c r="L111" s="29"/>
    </row>
    <row r="112" spans="1:11" ht="16.5" customHeight="1">
      <c r="A112" s="19"/>
      <c r="B112" s="19"/>
      <c r="C112" s="19"/>
      <c r="D112" s="20"/>
      <c r="G112" s="22"/>
      <c r="I112" s="23"/>
      <c r="K112" s="22"/>
    </row>
    <row r="113" spans="1:11" ht="16.5" customHeight="1">
      <c r="A113" s="19"/>
      <c r="B113" s="19"/>
      <c r="C113" s="19"/>
      <c r="D113" s="20"/>
      <c r="G113" s="22"/>
      <c r="I113" s="23"/>
      <c r="K113" s="22"/>
    </row>
    <row r="114" spans="1:12" s="64" customFormat="1" ht="16.5" customHeight="1">
      <c r="A114" s="62"/>
      <c r="B114" s="62"/>
      <c r="C114" s="62"/>
      <c r="D114" s="60"/>
      <c r="E114" s="62"/>
      <c r="F114" s="118"/>
      <c r="G114" s="117"/>
      <c r="H114" s="120" t="s">
        <v>46</v>
      </c>
      <c r="I114" s="116"/>
      <c r="J114" s="118"/>
      <c r="K114" s="117"/>
      <c r="L114" s="120" t="s">
        <v>101</v>
      </c>
    </row>
    <row r="115" spans="2:12" s="64" customFormat="1" ht="16.5" customHeight="1">
      <c r="B115" s="62"/>
      <c r="C115" s="62"/>
      <c r="D115" s="60"/>
      <c r="E115" s="65"/>
      <c r="F115" s="122"/>
      <c r="G115" s="123"/>
      <c r="H115" s="124" t="s">
        <v>133</v>
      </c>
      <c r="I115" s="125"/>
      <c r="J115" s="122"/>
      <c r="K115" s="123"/>
      <c r="L115" s="124" t="s">
        <v>133</v>
      </c>
    </row>
    <row r="116" spans="1:12" s="64" customFormat="1" ht="16.5" customHeight="1">
      <c r="A116" s="62"/>
      <c r="B116" s="62"/>
      <c r="C116" s="62"/>
      <c r="D116" s="60"/>
      <c r="E116" s="65"/>
      <c r="F116" s="234" t="s">
        <v>246</v>
      </c>
      <c r="G116" s="235"/>
      <c r="H116" s="236" t="s">
        <v>198</v>
      </c>
      <c r="I116" s="235"/>
      <c r="J116" s="234" t="s">
        <v>246</v>
      </c>
      <c r="K116" s="235"/>
      <c r="L116" s="236" t="s">
        <v>198</v>
      </c>
    </row>
    <row r="117" spans="1:12" s="64" customFormat="1" ht="16.5" customHeight="1">
      <c r="A117" s="62"/>
      <c r="B117" s="62"/>
      <c r="C117" s="62"/>
      <c r="D117" s="60"/>
      <c r="E117" s="65"/>
      <c r="F117" s="238" t="s">
        <v>81</v>
      </c>
      <c r="G117" s="235"/>
      <c r="H117" s="238" t="s">
        <v>81</v>
      </c>
      <c r="I117" s="235"/>
      <c r="J117" s="238" t="s">
        <v>81</v>
      </c>
      <c r="K117" s="235"/>
      <c r="L117" s="238" t="s">
        <v>81</v>
      </c>
    </row>
    <row r="118" spans="1:12" s="64" customFormat="1" ht="16.5" customHeight="1">
      <c r="A118" s="62"/>
      <c r="B118" s="62"/>
      <c r="C118" s="62"/>
      <c r="D118" s="60"/>
      <c r="E118" s="65"/>
      <c r="F118" s="239"/>
      <c r="G118" s="240"/>
      <c r="H118" s="241"/>
      <c r="I118" s="242"/>
      <c r="J118" s="239"/>
      <c r="K118" s="240"/>
      <c r="L118" s="241"/>
    </row>
    <row r="119" spans="1:12" s="64" customFormat="1" ht="16.5" customHeight="1">
      <c r="A119" s="65" t="s">
        <v>257</v>
      </c>
      <c r="B119" s="62"/>
      <c r="C119" s="62"/>
      <c r="D119" s="67"/>
      <c r="E119" s="65"/>
      <c r="F119" s="76">
        <f>SUM(F44,F83,F97)</f>
        <v>1487834</v>
      </c>
      <c r="G119" s="71"/>
      <c r="H119" s="73">
        <f>SUM(H44,H83,H97)</f>
        <v>577900</v>
      </c>
      <c r="I119" s="86"/>
      <c r="J119" s="76">
        <f>SUM(J44,J83,J97)</f>
        <v>312676</v>
      </c>
      <c r="K119" s="71"/>
      <c r="L119" s="73">
        <f>SUM(L44,L83,L97)</f>
        <v>568048</v>
      </c>
    </row>
    <row r="120" spans="1:12" s="64" customFormat="1" ht="16.5" customHeight="1">
      <c r="A120" s="62" t="s">
        <v>50</v>
      </c>
      <c r="B120" s="62"/>
      <c r="C120" s="62"/>
      <c r="D120" s="67"/>
      <c r="E120" s="65"/>
      <c r="F120" s="99">
        <v>2950667</v>
      </c>
      <c r="G120" s="71"/>
      <c r="H120" s="89">
        <v>10028952</v>
      </c>
      <c r="I120" s="71"/>
      <c r="J120" s="99">
        <v>637795</v>
      </c>
      <c r="K120" s="86"/>
      <c r="L120" s="89">
        <v>5260281</v>
      </c>
    </row>
    <row r="121" spans="1:12" s="64" customFormat="1" ht="16.5" customHeight="1">
      <c r="A121" s="62" t="s">
        <v>159</v>
      </c>
      <c r="B121" s="62"/>
      <c r="C121" s="62"/>
      <c r="D121" s="67"/>
      <c r="E121" s="65"/>
      <c r="F121" s="97">
        <v>96334</v>
      </c>
      <c r="G121" s="71"/>
      <c r="H121" s="87">
        <v>-50643</v>
      </c>
      <c r="I121" s="71"/>
      <c r="J121" s="97">
        <v>-751</v>
      </c>
      <c r="K121" s="86"/>
      <c r="L121" s="87">
        <v>1778</v>
      </c>
    </row>
    <row r="122" spans="1:12" s="64" customFormat="1" ht="16.5" customHeight="1">
      <c r="A122" s="62"/>
      <c r="B122" s="62"/>
      <c r="C122" s="62"/>
      <c r="D122" s="67"/>
      <c r="E122" s="65"/>
      <c r="F122" s="96"/>
      <c r="G122" s="71"/>
      <c r="H122" s="85"/>
      <c r="I122" s="86"/>
      <c r="J122" s="96"/>
      <c r="K122" s="71"/>
      <c r="L122" s="85"/>
    </row>
    <row r="123" spans="1:12" s="64" customFormat="1" ht="16.5" customHeight="1" thickBot="1">
      <c r="A123" s="65" t="s">
        <v>51</v>
      </c>
      <c r="B123" s="62"/>
      <c r="C123" s="62"/>
      <c r="D123" s="67"/>
      <c r="E123" s="65"/>
      <c r="F123" s="100">
        <f>SUM(F119:F122)</f>
        <v>4534835</v>
      </c>
      <c r="G123" s="71"/>
      <c r="H123" s="90">
        <f>SUM(H119:H121)</f>
        <v>10556209</v>
      </c>
      <c r="I123" s="86"/>
      <c r="J123" s="100">
        <f>SUM(J119:J122)</f>
        <v>949720</v>
      </c>
      <c r="K123" s="71"/>
      <c r="L123" s="90">
        <f>SUM(L119:L121)</f>
        <v>5830107</v>
      </c>
    </row>
    <row r="124" spans="1:12" s="64" customFormat="1" ht="16.5" customHeight="1" thickTop="1">
      <c r="A124" s="62"/>
      <c r="B124" s="62"/>
      <c r="C124" s="62"/>
      <c r="D124" s="60"/>
      <c r="E124" s="65"/>
      <c r="F124" s="239"/>
      <c r="G124" s="240"/>
      <c r="H124" s="241"/>
      <c r="I124" s="242"/>
      <c r="J124" s="239"/>
      <c r="K124" s="240"/>
      <c r="L124" s="241"/>
    </row>
    <row r="125" spans="1:12" s="64" customFormat="1" ht="16.5" customHeight="1">
      <c r="A125" s="65" t="s">
        <v>160</v>
      </c>
      <c r="B125" s="62"/>
      <c r="C125" s="62"/>
      <c r="D125" s="67"/>
      <c r="E125" s="65"/>
      <c r="F125" s="76"/>
      <c r="G125" s="70"/>
      <c r="H125" s="73"/>
      <c r="I125" s="72"/>
      <c r="J125" s="76"/>
      <c r="K125" s="70"/>
      <c r="L125" s="73"/>
    </row>
    <row r="126" spans="1:12" s="64" customFormat="1" ht="16.5" customHeight="1">
      <c r="A126" s="81" t="s">
        <v>80</v>
      </c>
      <c r="B126" s="62"/>
      <c r="C126" s="62"/>
      <c r="D126" s="67"/>
      <c r="E126" s="65"/>
      <c r="F126" s="76"/>
      <c r="G126" s="70"/>
      <c r="H126" s="73"/>
      <c r="I126" s="72"/>
      <c r="J126" s="76"/>
      <c r="K126" s="70"/>
      <c r="L126" s="73"/>
    </row>
    <row r="127" spans="1:12" s="64" customFormat="1" ht="16.5" customHeight="1">
      <c r="A127" s="81"/>
      <c r="B127" s="62" t="s">
        <v>161</v>
      </c>
      <c r="C127" s="62"/>
      <c r="D127" s="67"/>
      <c r="E127" s="65"/>
      <c r="F127" s="97">
        <v>4534835</v>
      </c>
      <c r="G127" s="70"/>
      <c r="H127" s="87">
        <v>10556209</v>
      </c>
      <c r="I127" s="71"/>
      <c r="J127" s="97">
        <v>949720</v>
      </c>
      <c r="K127" s="86"/>
      <c r="L127" s="87">
        <v>5830107</v>
      </c>
    </row>
    <row r="128" spans="1:12" s="64" customFormat="1" ht="16.5" customHeight="1">
      <c r="A128" s="81"/>
      <c r="B128" s="62"/>
      <c r="C128" s="62"/>
      <c r="D128" s="67"/>
      <c r="E128" s="65"/>
      <c r="F128" s="76"/>
      <c r="G128" s="70"/>
      <c r="H128" s="73"/>
      <c r="I128" s="72"/>
      <c r="J128" s="76"/>
      <c r="K128" s="70"/>
      <c r="L128" s="73"/>
    </row>
    <row r="129" spans="1:12" s="64" customFormat="1" ht="16.5" customHeight="1" thickBot="1">
      <c r="A129" s="81"/>
      <c r="B129" s="62"/>
      <c r="C129" s="62"/>
      <c r="D129" s="67"/>
      <c r="E129" s="65"/>
      <c r="F129" s="100">
        <f>SUM(F127:F128)</f>
        <v>4534835</v>
      </c>
      <c r="G129" s="70"/>
      <c r="H129" s="90">
        <f>SUM(H127:H128)</f>
        <v>10556209</v>
      </c>
      <c r="I129" s="72"/>
      <c r="J129" s="100">
        <f>SUM(J127:J128)</f>
        <v>949720</v>
      </c>
      <c r="K129" s="70"/>
      <c r="L129" s="90">
        <f>SUM(L127:L128)</f>
        <v>5830107</v>
      </c>
    </row>
    <row r="130" spans="1:12" s="64" customFormat="1" ht="16.5" customHeight="1" thickTop="1">
      <c r="A130" s="62"/>
      <c r="B130" s="62"/>
      <c r="D130" s="67"/>
      <c r="E130" s="65"/>
      <c r="F130" s="96"/>
      <c r="G130" s="71"/>
      <c r="H130" s="85"/>
      <c r="I130" s="86"/>
      <c r="J130" s="96"/>
      <c r="K130" s="71"/>
      <c r="L130" s="85"/>
    </row>
    <row r="131" spans="1:12" s="64" customFormat="1" ht="16.5" customHeight="1">
      <c r="A131" s="62"/>
      <c r="B131" s="62"/>
      <c r="D131" s="67"/>
      <c r="E131" s="65"/>
      <c r="F131" s="96"/>
      <c r="G131" s="71"/>
      <c r="H131" s="85"/>
      <c r="I131" s="86"/>
      <c r="J131" s="96"/>
      <c r="K131" s="71"/>
      <c r="L131" s="85"/>
    </row>
    <row r="132" spans="1:12" s="64" customFormat="1" ht="16.5" customHeight="1">
      <c r="A132" s="65" t="s">
        <v>212</v>
      </c>
      <c r="B132" s="62"/>
      <c r="C132" s="62"/>
      <c r="D132" s="67"/>
      <c r="E132" s="65"/>
      <c r="F132" s="96"/>
      <c r="G132" s="71"/>
      <c r="H132" s="85"/>
      <c r="I132" s="86"/>
      <c r="J132" s="96"/>
      <c r="K132" s="71"/>
      <c r="L132" s="85"/>
    </row>
    <row r="133" spans="1:12" s="64" customFormat="1" ht="16.5" customHeight="1">
      <c r="A133" s="81" t="s">
        <v>162</v>
      </c>
      <c r="D133" s="67"/>
      <c r="E133" s="65"/>
      <c r="F133" s="77"/>
      <c r="G133" s="62"/>
      <c r="H133" s="61"/>
      <c r="I133" s="60"/>
      <c r="J133" s="77"/>
      <c r="K133" s="62"/>
      <c r="L133" s="61"/>
    </row>
    <row r="134" spans="1:12" s="64" customFormat="1" ht="16.5" customHeight="1">
      <c r="A134" s="81"/>
      <c r="B134" s="64" t="s">
        <v>171</v>
      </c>
      <c r="D134" s="67"/>
      <c r="E134" s="65"/>
      <c r="F134" s="77"/>
      <c r="G134" s="62"/>
      <c r="H134" s="61"/>
      <c r="I134" s="60"/>
      <c r="J134" s="77"/>
      <c r="K134" s="62"/>
      <c r="L134" s="61"/>
    </row>
    <row r="135" spans="1:12" s="64" customFormat="1" ht="16.5" customHeight="1">
      <c r="A135" s="81"/>
      <c r="B135" s="64" t="s">
        <v>172</v>
      </c>
      <c r="D135" s="67"/>
      <c r="E135" s="65"/>
      <c r="F135" s="76">
        <v>157843</v>
      </c>
      <c r="G135" s="71"/>
      <c r="H135" s="73">
        <v>87371</v>
      </c>
      <c r="I135" s="70"/>
      <c r="J135" s="76">
        <v>0</v>
      </c>
      <c r="K135" s="72"/>
      <c r="L135" s="73">
        <v>0</v>
      </c>
    </row>
    <row r="136" spans="1:12" s="64" customFormat="1" ht="16.5" customHeight="1">
      <c r="A136" s="62" t="s">
        <v>163</v>
      </c>
      <c r="C136" s="81"/>
      <c r="D136" s="91"/>
      <c r="E136" s="65"/>
      <c r="F136" s="76">
        <v>-742</v>
      </c>
      <c r="G136" s="71"/>
      <c r="H136" s="73">
        <v>186161</v>
      </c>
      <c r="I136" s="70"/>
      <c r="J136" s="76">
        <v>0</v>
      </c>
      <c r="K136" s="72"/>
      <c r="L136" s="73">
        <v>0</v>
      </c>
    </row>
    <row r="137" spans="1:12" s="64" customFormat="1" ht="16.5" customHeight="1">
      <c r="A137" s="81" t="s">
        <v>261</v>
      </c>
      <c r="B137" s="81"/>
      <c r="C137" s="62"/>
      <c r="D137" s="92"/>
      <c r="E137" s="62"/>
      <c r="F137" s="76">
        <v>2608</v>
      </c>
      <c r="G137" s="80"/>
      <c r="H137" s="73">
        <v>1031784</v>
      </c>
      <c r="I137" s="70"/>
      <c r="J137" s="76">
        <v>0</v>
      </c>
      <c r="K137" s="72"/>
      <c r="L137" s="73">
        <v>322831</v>
      </c>
    </row>
    <row r="138" spans="1:12" s="64" customFormat="1" ht="16.5" customHeight="1">
      <c r="A138" s="62"/>
      <c r="B138" s="62"/>
      <c r="C138" s="62"/>
      <c r="D138" s="60"/>
      <c r="E138" s="65"/>
      <c r="F138" s="241"/>
      <c r="G138" s="240"/>
      <c r="H138" s="241"/>
      <c r="I138" s="242"/>
      <c r="J138" s="241"/>
      <c r="K138" s="240"/>
      <c r="L138" s="241"/>
    </row>
    <row r="139" spans="1:12" s="64" customFormat="1" ht="16.5" customHeight="1">
      <c r="A139" s="62"/>
      <c r="B139" s="62"/>
      <c r="C139" s="62"/>
      <c r="D139" s="60"/>
      <c r="E139" s="65"/>
      <c r="F139" s="241"/>
      <c r="G139" s="240"/>
      <c r="H139" s="241"/>
      <c r="I139" s="242"/>
      <c r="J139" s="241"/>
      <c r="K139" s="240"/>
      <c r="L139" s="241"/>
    </row>
    <row r="140" spans="5:12" ht="16.5" customHeight="1">
      <c r="E140" s="19"/>
      <c r="F140" s="33"/>
      <c r="G140" s="17"/>
      <c r="H140" s="33"/>
      <c r="I140" s="34"/>
      <c r="J140" s="33"/>
      <c r="K140" s="17"/>
      <c r="L140" s="33"/>
    </row>
    <row r="141" spans="5:12" ht="16.5" customHeight="1">
      <c r="E141" s="19"/>
      <c r="F141" s="33"/>
      <c r="G141" s="17"/>
      <c r="H141" s="33"/>
      <c r="I141" s="34"/>
      <c r="J141" s="33"/>
      <c r="K141" s="17"/>
      <c r="L141" s="33"/>
    </row>
    <row r="142" spans="5:12" ht="16.5" customHeight="1">
      <c r="E142" s="19"/>
      <c r="F142" s="33"/>
      <c r="G142" s="17"/>
      <c r="H142" s="33"/>
      <c r="I142" s="34"/>
      <c r="J142" s="33"/>
      <c r="K142" s="17"/>
      <c r="L142" s="33"/>
    </row>
    <row r="143" spans="5:12" ht="16.5" customHeight="1">
      <c r="E143" s="19"/>
      <c r="F143" s="33"/>
      <c r="G143" s="17"/>
      <c r="H143" s="33"/>
      <c r="I143" s="34"/>
      <c r="J143" s="33"/>
      <c r="K143" s="17"/>
      <c r="L143" s="33"/>
    </row>
    <row r="144" spans="5:12" ht="16.5" customHeight="1">
      <c r="E144" s="19"/>
      <c r="F144" s="33"/>
      <c r="G144" s="17"/>
      <c r="H144" s="33"/>
      <c r="I144" s="34"/>
      <c r="J144" s="33"/>
      <c r="K144" s="17"/>
      <c r="L144" s="33"/>
    </row>
    <row r="145" spans="5:12" ht="16.5" customHeight="1">
      <c r="E145" s="19"/>
      <c r="F145" s="33"/>
      <c r="G145" s="17"/>
      <c r="H145" s="33"/>
      <c r="I145" s="34"/>
      <c r="J145" s="33"/>
      <c r="K145" s="17"/>
      <c r="L145" s="33"/>
    </row>
    <row r="146" spans="5:12" ht="16.5" customHeight="1">
      <c r="E146" s="19"/>
      <c r="F146" s="33"/>
      <c r="G146" s="17"/>
      <c r="H146" s="33"/>
      <c r="I146" s="34"/>
      <c r="J146" s="33"/>
      <c r="K146" s="17"/>
      <c r="L146" s="33"/>
    </row>
    <row r="147" spans="5:12" ht="16.5" customHeight="1">
      <c r="E147" s="19"/>
      <c r="F147" s="33"/>
      <c r="G147" s="17"/>
      <c r="H147" s="33"/>
      <c r="I147" s="34"/>
      <c r="J147" s="33"/>
      <c r="K147" s="17"/>
      <c r="L147" s="33"/>
    </row>
    <row r="148" spans="5:12" ht="16.5" customHeight="1">
      <c r="E148" s="19"/>
      <c r="F148" s="33"/>
      <c r="G148" s="17"/>
      <c r="H148" s="33"/>
      <c r="I148" s="34"/>
      <c r="J148" s="33"/>
      <c r="K148" s="17"/>
      <c r="L148" s="33"/>
    </row>
    <row r="149" spans="5:12" ht="16.5" customHeight="1">
      <c r="E149" s="19"/>
      <c r="F149" s="33"/>
      <c r="G149" s="17"/>
      <c r="H149" s="33"/>
      <c r="I149" s="34"/>
      <c r="J149" s="33"/>
      <c r="K149" s="17"/>
      <c r="L149" s="33"/>
    </row>
    <row r="150" spans="5:12" ht="16.5" customHeight="1">
      <c r="E150" s="19"/>
      <c r="F150" s="33"/>
      <c r="G150" s="17"/>
      <c r="H150" s="33"/>
      <c r="I150" s="34"/>
      <c r="J150" s="33"/>
      <c r="K150" s="17"/>
      <c r="L150" s="33"/>
    </row>
    <row r="151" spans="1:11" ht="16.5" customHeight="1">
      <c r="A151" s="19"/>
      <c r="B151" s="32"/>
      <c r="E151" s="35"/>
      <c r="F151" s="18"/>
      <c r="G151" s="36"/>
      <c r="H151" s="18"/>
      <c r="I151" s="36"/>
      <c r="K151" s="36"/>
    </row>
    <row r="152" spans="1:11" ht="16.5" customHeight="1">
      <c r="A152" s="19"/>
      <c r="B152" s="32"/>
      <c r="E152" s="35"/>
      <c r="F152" s="18"/>
      <c r="G152" s="36"/>
      <c r="H152" s="18"/>
      <c r="I152" s="36"/>
      <c r="K152" s="36"/>
    </row>
    <row r="153" spans="1:11" ht="16.5" customHeight="1">
      <c r="A153" s="19"/>
      <c r="B153" s="32"/>
      <c r="E153" s="35"/>
      <c r="F153" s="18"/>
      <c r="G153" s="36"/>
      <c r="H153" s="18"/>
      <c r="I153" s="36"/>
      <c r="K153" s="36"/>
    </row>
    <row r="154" spans="1:11" ht="16.5" customHeight="1">
      <c r="A154" s="19"/>
      <c r="B154" s="32"/>
      <c r="E154" s="35"/>
      <c r="F154" s="18"/>
      <c r="G154" s="36"/>
      <c r="H154" s="18"/>
      <c r="I154" s="36"/>
      <c r="K154" s="36"/>
    </row>
    <row r="155" spans="1:11" ht="16.5" customHeight="1">
      <c r="A155" s="19"/>
      <c r="B155" s="32"/>
      <c r="E155" s="35"/>
      <c r="F155" s="18"/>
      <c r="G155" s="36"/>
      <c r="H155" s="18"/>
      <c r="I155" s="36"/>
      <c r="K155" s="36"/>
    </row>
    <row r="156" spans="1:11" ht="16.5" customHeight="1">
      <c r="A156" s="19"/>
      <c r="B156" s="32"/>
      <c r="E156" s="35"/>
      <c r="F156" s="18"/>
      <c r="G156" s="36"/>
      <c r="H156" s="18"/>
      <c r="I156" s="36"/>
      <c r="K156" s="36"/>
    </row>
    <row r="157" spans="1:11" ht="16.5" customHeight="1">
      <c r="A157" s="19"/>
      <c r="B157" s="32"/>
      <c r="E157" s="35"/>
      <c r="F157" s="18"/>
      <c r="G157" s="36"/>
      <c r="H157" s="18"/>
      <c r="I157" s="36"/>
      <c r="K157" s="36"/>
    </row>
    <row r="158" spans="1:11" ht="16.5" customHeight="1">
      <c r="A158" s="19"/>
      <c r="B158" s="32"/>
      <c r="E158" s="35"/>
      <c r="F158" s="18"/>
      <c r="G158" s="36"/>
      <c r="H158" s="18"/>
      <c r="I158" s="36"/>
      <c r="K158" s="36"/>
    </row>
    <row r="159" spans="1:11" ht="16.5" customHeight="1">
      <c r="A159" s="19"/>
      <c r="B159" s="32"/>
      <c r="E159" s="35"/>
      <c r="F159" s="18"/>
      <c r="G159" s="36"/>
      <c r="H159" s="18"/>
      <c r="I159" s="36"/>
      <c r="K159" s="36"/>
    </row>
    <row r="160" spans="1:11" ht="16.5" customHeight="1">
      <c r="A160" s="19"/>
      <c r="B160" s="32"/>
      <c r="E160" s="35"/>
      <c r="F160" s="18"/>
      <c r="G160" s="36"/>
      <c r="H160" s="18"/>
      <c r="I160" s="36"/>
      <c r="K160" s="36"/>
    </row>
    <row r="161" spans="1:11" ht="11.25" customHeight="1">
      <c r="A161" s="19"/>
      <c r="B161" s="32"/>
      <c r="E161" s="35"/>
      <c r="F161" s="18"/>
      <c r="G161" s="36"/>
      <c r="H161" s="18"/>
      <c r="I161" s="36"/>
      <c r="K161" s="36"/>
    </row>
    <row r="162" spans="1:256" s="9" customFormat="1" ht="33" customHeight="1">
      <c r="A162" s="307" t="str">
        <f>'2-4'!A57</f>
        <v>The accompanying condensed notes to the interim financial information on pages 12 to 39 are an integral part of this interim financial information.</v>
      </c>
      <c r="B162" s="307"/>
      <c r="C162" s="307"/>
      <c r="D162" s="307"/>
      <c r="E162" s="307"/>
      <c r="F162" s="307"/>
      <c r="G162" s="307"/>
      <c r="H162" s="307"/>
      <c r="I162" s="307"/>
      <c r="J162" s="307"/>
      <c r="K162" s="307"/>
      <c r="L162" s="307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  <c r="AE162" s="24"/>
      <c r="AF162" s="24"/>
      <c r="AG162" s="24"/>
      <c r="AH162" s="24"/>
      <c r="AI162" s="24"/>
      <c r="AJ162" s="24"/>
      <c r="AK162" s="24"/>
      <c r="AL162" s="24"/>
      <c r="AM162" s="24"/>
      <c r="AN162" s="24"/>
      <c r="AO162" s="24"/>
      <c r="AP162" s="24"/>
      <c r="AQ162" s="24"/>
      <c r="AR162" s="24"/>
      <c r="AS162" s="24"/>
      <c r="AT162" s="24"/>
      <c r="AU162" s="24"/>
      <c r="AV162" s="24"/>
      <c r="AW162" s="24"/>
      <c r="AX162" s="24"/>
      <c r="AY162" s="24"/>
      <c r="AZ162" s="24"/>
      <c r="BA162" s="24"/>
      <c r="BB162" s="24"/>
      <c r="BC162" s="24"/>
      <c r="BD162" s="24"/>
      <c r="BE162" s="24"/>
      <c r="BF162" s="24"/>
      <c r="BG162" s="24"/>
      <c r="BH162" s="24"/>
      <c r="BI162" s="24"/>
      <c r="BJ162" s="24"/>
      <c r="BK162" s="24"/>
      <c r="BL162" s="24"/>
      <c r="BM162" s="24"/>
      <c r="BN162" s="24"/>
      <c r="BO162" s="24"/>
      <c r="BP162" s="24"/>
      <c r="BQ162" s="24"/>
      <c r="BR162" s="24"/>
      <c r="BS162" s="24"/>
      <c r="BT162" s="24"/>
      <c r="BU162" s="24"/>
      <c r="BV162" s="24"/>
      <c r="BW162" s="24"/>
      <c r="BX162" s="24"/>
      <c r="BY162" s="24"/>
      <c r="BZ162" s="24"/>
      <c r="CA162" s="24"/>
      <c r="CB162" s="24"/>
      <c r="CC162" s="24"/>
      <c r="CD162" s="24"/>
      <c r="CE162" s="24"/>
      <c r="CF162" s="24"/>
      <c r="CG162" s="24"/>
      <c r="CH162" s="24"/>
      <c r="CI162" s="24"/>
      <c r="CJ162" s="24"/>
      <c r="CK162" s="24"/>
      <c r="CL162" s="24"/>
      <c r="CM162" s="24"/>
      <c r="CN162" s="24"/>
      <c r="CO162" s="24"/>
      <c r="CP162" s="24"/>
      <c r="CQ162" s="24"/>
      <c r="CR162" s="24"/>
      <c r="CS162" s="24"/>
      <c r="CT162" s="24"/>
      <c r="CU162" s="24"/>
      <c r="CV162" s="24"/>
      <c r="CW162" s="24"/>
      <c r="CX162" s="24"/>
      <c r="CY162" s="24"/>
      <c r="CZ162" s="24"/>
      <c r="DA162" s="24"/>
      <c r="DB162" s="24"/>
      <c r="DC162" s="24"/>
      <c r="DD162" s="24"/>
      <c r="DE162" s="24"/>
      <c r="DF162" s="24"/>
      <c r="DG162" s="24"/>
      <c r="DH162" s="24"/>
      <c r="DI162" s="24"/>
      <c r="DJ162" s="24"/>
      <c r="DK162" s="24"/>
      <c r="DL162" s="24"/>
      <c r="DM162" s="24"/>
      <c r="DN162" s="24"/>
      <c r="DO162" s="24"/>
      <c r="DP162" s="24"/>
      <c r="DQ162" s="24"/>
      <c r="DR162" s="24"/>
      <c r="DS162" s="24"/>
      <c r="DT162" s="24"/>
      <c r="DU162" s="24"/>
      <c r="DV162" s="24"/>
      <c r="DW162" s="24"/>
      <c r="DX162" s="24"/>
      <c r="DY162" s="24"/>
      <c r="DZ162" s="24"/>
      <c r="EA162" s="24"/>
      <c r="EB162" s="24"/>
      <c r="EC162" s="24"/>
      <c r="ED162" s="24"/>
      <c r="EE162" s="24"/>
      <c r="EF162" s="24"/>
      <c r="EG162" s="24"/>
      <c r="EH162" s="24"/>
      <c r="EI162" s="24"/>
      <c r="EJ162" s="24"/>
      <c r="EK162" s="24"/>
      <c r="EL162" s="24"/>
      <c r="EM162" s="24"/>
      <c r="EN162" s="24"/>
      <c r="EO162" s="24"/>
      <c r="EP162" s="24"/>
      <c r="EQ162" s="24"/>
      <c r="ER162" s="24"/>
      <c r="ES162" s="24"/>
      <c r="ET162" s="24"/>
      <c r="EU162" s="24"/>
      <c r="EV162" s="24"/>
      <c r="EW162" s="24"/>
      <c r="EX162" s="24"/>
      <c r="EY162" s="24"/>
      <c r="EZ162" s="24"/>
      <c r="FA162" s="24"/>
      <c r="FB162" s="24"/>
      <c r="FC162" s="24"/>
      <c r="FD162" s="24"/>
      <c r="FE162" s="24"/>
      <c r="FF162" s="24"/>
      <c r="FG162" s="24"/>
      <c r="FH162" s="24"/>
      <c r="FI162" s="24"/>
      <c r="FJ162" s="24"/>
      <c r="FK162" s="24"/>
      <c r="FL162" s="24"/>
      <c r="FM162" s="24"/>
      <c r="FN162" s="24"/>
      <c r="FO162" s="24"/>
      <c r="FP162" s="24"/>
      <c r="FQ162" s="24"/>
      <c r="FR162" s="24"/>
      <c r="FS162" s="24"/>
      <c r="FT162" s="24"/>
      <c r="FU162" s="24"/>
      <c r="FV162" s="24"/>
      <c r="FW162" s="24"/>
      <c r="FX162" s="24"/>
      <c r="FY162" s="24"/>
      <c r="FZ162" s="24"/>
      <c r="GA162" s="24"/>
      <c r="GB162" s="24"/>
      <c r="GC162" s="24"/>
      <c r="GD162" s="24"/>
      <c r="GE162" s="24"/>
      <c r="GF162" s="24"/>
      <c r="GG162" s="24"/>
      <c r="GH162" s="24"/>
      <c r="GI162" s="24"/>
      <c r="GJ162" s="24"/>
      <c r="GK162" s="24"/>
      <c r="GL162" s="24"/>
      <c r="GM162" s="24"/>
      <c r="GN162" s="24"/>
      <c r="GO162" s="24"/>
      <c r="GP162" s="24"/>
      <c r="GQ162" s="24"/>
      <c r="GR162" s="24"/>
      <c r="GS162" s="24"/>
      <c r="GT162" s="24"/>
      <c r="GU162" s="24"/>
      <c r="GV162" s="24"/>
      <c r="GW162" s="24"/>
      <c r="GX162" s="24"/>
      <c r="GY162" s="24"/>
      <c r="GZ162" s="24"/>
      <c r="HA162" s="24"/>
      <c r="HB162" s="24"/>
      <c r="HC162" s="24"/>
      <c r="HD162" s="24"/>
      <c r="HE162" s="24"/>
      <c r="HF162" s="24"/>
      <c r="HG162" s="24"/>
      <c r="HH162" s="24"/>
      <c r="HI162" s="24"/>
      <c r="HJ162" s="24"/>
      <c r="HK162" s="24"/>
      <c r="HL162" s="24"/>
      <c r="HM162" s="24"/>
      <c r="HN162" s="24"/>
      <c r="HO162" s="24"/>
      <c r="HP162" s="24"/>
      <c r="HQ162" s="24"/>
      <c r="HR162" s="24"/>
      <c r="HS162" s="24"/>
      <c r="HT162" s="24"/>
      <c r="HU162" s="24"/>
      <c r="HV162" s="24"/>
      <c r="HW162" s="24"/>
      <c r="HX162" s="24"/>
      <c r="HY162" s="24"/>
      <c r="HZ162" s="24"/>
      <c r="IA162" s="24"/>
      <c r="IB162" s="24"/>
      <c r="IC162" s="24"/>
      <c r="ID162" s="24"/>
      <c r="IE162" s="24"/>
      <c r="IF162" s="24"/>
      <c r="IG162" s="24"/>
      <c r="IH162" s="24"/>
      <c r="II162" s="24"/>
      <c r="IJ162" s="24"/>
      <c r="IK162" s="24"/>
      <c r="IL162" s="24"/>
      <c r="IM162" s="24"/>
      <c r="IN162" s="24"/>
      <c r="IO162" s="24"/>
      <c r="IP162" s="24"/>
      <c r="IQ162" s="24"/>
      <c r="IR162" s="24"/>
      <c r="IS162" s="24"/>
      <c r="IT162" s="24"/>
      <c r="IU162" s="24"/>
      <c r="IV162" s="24"/>
    </row>
  </sheetData>
  <sheetProtection/>
  <mergeCells count="3">
    <mergeCell ref="A54:L54"/>
    <mergeCell ref="A108:L108"/>
    <mergeCell ref="A162:L162"/>
  </mergeCells>
  <printOptions/>
  <pageMargins left="0.8" right="0.5" top="0.5" bottom="0.6" header="0.49" footer="0.4"/>
  <pageSetup firstPageNumber="9" useFirstPageNumber="1" fitToHeight="0" horizontalDpi="1200" verticalDpi="1200" orientation="portrait" paperSize="9" scale="88" r:id="rId1"/>
  <headerFooter>
    <oddFooter>&amp;R&amp;"Arial,Regular"&amp;9&amp;P</oddFooter>
  </headerFooter>
  <rowBreaks count="2" manualBreakCount="2">
    <brk id="54" max="255" man="1"/>
    <brk id="108" max="255" man="1"/>
  </rowBreaks>
  <ignoredErrors>
    <ignoredError sqref="G8 G62 G116 K8 K62 K116 I8 I62 I11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PricewaterhouseCoopers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smsinstall</dc:creator>
  <cp:keywords/>
  <dc:description/>
  <cp:lastModifiedBy>HP</cp:lastModifiedBy>
  <cp:lastPrinted>2021-05-13T03:15:19Z</cp:lastPrinted>
  <dcterms:created xsi:type="dcterms:W3CDTF">2014-03-04T07:14:12Z</dcterms:created>
  <dcterms:modified xsi:type="dcterms:W3CDTF">2021-05-14T09:53:48Z</dcterms:modified>
  <cp:category/>
  <cp:version/>
  <cp:contentType/>
  <cp:contentStatus/>
</cp:coreProperties>
</file>