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tabRatio="654" activeTab="4"/>
  </bookViews>
  <sheets>
    <sheet name="7- 9" sheetId="1" r:id="rId1"/>
    <sheet name="10 -11" sheetId="2" r:id="rId2"/>
    <sheet name="12" sheetId="3" r:id="rId3"/>
    <sheet name="13" sheetId="4" r:id="rId4"/>
    <sheet name="14 -16" sheetId="5" r:id="rId5"/>
  </sheets>
  <definedNames>
    <definedName name="_xlfn.SINGLE" hidden="1">#NAME?</definedName>
    <definedName name="_xlnm.Print_Area" localSheetId="4">'14 -16'!$A$1:$L$162</definedName>
  </definedNames>
  <calcPr fullCalcOnLoad="1"/>
</workbook>
</file>

<file path=xl/sharedStrings.xml><?xml version="1.0" encoding="utf-8"?>
<sst xmlns="http://schemas.openxmlformats.org/spreadsheetml/2006/main" count="490" uniqueCount="306">
  <si>
    <t xml:space="preserve">บริษัท พลังงานบริสุทธิ์ จำกัด (มหาชน)  </t>
  </si>
  <si>
    <t>งบแสดงฐานะการเงิน</t>
  </si>
  <si>
    <t>ณ วันที่ 31 ธันวาคม พ.ศ. 2565</t>
  </si>
  <si>
    <t>งบการเงินรวม</t>
  </si>
  <si>
    <t>งบการเงินเฉพาะกิจการ</t>
  </si>
  <si>
    <t>พ.ศ. 2565</t>
  </si>
  <si>
    <t>พ.ศ. 2564</t>
  </si>
  <si>
    <t>หมายเหตุ</t>
  </si>
  <si>
    <t>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</si>
  <si>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</si>
  <si>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</si>
  <si>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</si>
  <si>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</si>
  <si>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ลูกหนี้การค้า สุทธิ</t>
  </si>
  <si>
    <t>ลูกหนี้ตามสัญญาเช่าเงินทุน</t>
  </si>
  <si>
    <t>ที่ถึงกำหนดรับชำระภายในหนึ่งปี สุทธิ</t>
  </si>
  <si>
    <t>ลูกหนี้อื่น สุทธิ</t>
  </si>
  <si>
    <t>เงินให้กู้ยืมระยะยาวแก่กิจการอื่นและกิจการที่เกี่ยวข้องกัน</t>
  </si>
  <si>
    <t>ที่ถึงกำหนดรับชำระภายในหนึ่งปี</t>
  </si>
  <si>
    <t>สินค้าคงเหลือ สุทธิ</t>
  </si>
  <si>
    <t>สินทรัพย์ไม่หมุนเวียนที่ถือไว้เพื่อขาย</t>
  </si>
  <si>
    <t>รวมสินทรัพย์หมุนเวียน</t>
  </si>
  <si>
    <t>สินทรัพย์ไม่หมุนเวียน</t>
  </si>
  <si>
    <t>ลูกหนี้ตามสัญญาเช่าเงินทุน สุทธิ</t>
  </si>
  <si>
    <t>สินทรัพย์ทางการเงินที่วัดมูลค่าด้วย</t>
  </si>
  <si>
    <t>มูลค่ายุติธรรมผ่านกำไรขาดทุนเบ็ดเสร็จอื่น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</si>
  <si>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</si>
  <si>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</si>
  <si>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</si>
  <si>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อสังหาริมทรัพย์เพื่อการลงทุน สุทธิ</t>
  </si>
  <si>
    <t>ที่ดิน อาคารและอุปกรณ์ สุทธิ</t>
  </si>
  <si>
    <t>สินทรัพย์สิทธิการใช้ สุทธิ</t>
  </si>
  <si>
    <t>ค่าความนิยม</t>
  </si>
  <si>
    <t>สินทรัพย์ไม่มีตัวตน สุทธิ</t>
  </si>
  <si>
    <t>สินทรัพย์ภาษีเงินได้รอการตัดบัญชี สุทธิ</t>
  </si>
  <si>
    <t>สินทรัพย์ไม่หมุนเวียนอื่น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</si>
  <si>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</si>
  <si>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</si>
  <si>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</si>
  <si>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หมายเหตุประกอบงบการเงินเป็นส่วนหนึ่งของงบการเงินนี้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</si>
  <si>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</si>
  <si>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</si>
  <si>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 สุทธิ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</si>
  <si>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</si>
  <si>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</si>
  <si>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</si>
  <si>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เงินกู้ยืมระยะสั้นจากกิจการอื่นและกิจการที่เกี่ยวข้องกัน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</si>
  <si>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</si>
  <si>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</si>
  <si>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หนี้สินอนุพันธ์ทางการเงิน</t>
  </si>
  <si>
    <t>หนี้สินตามสัญญาเช่า</t>
  </si>
  <si>
    <t>เงินกู้ยืมระยะยาวจากกิจการที่เกี่ยวข้องกัน</t>
  </si>
  <si>
    <t>ที่ถึงกำหนดชำระภายในหนึ่งปี</t>
  </si>
  <si>
    <t>หุ้นกู้ที่ถึงกำหนดชำระภายในหนึ่งปี สุทธิ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</si>
  <si>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</si>
  <si>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</si>
  <si>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</si>
  <si>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</si>
  <si>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</si>
  <si>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</si>
  <si>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 สุทธิ</t>
  </si>
  <si>
    <t>หนี้สินภาษีเงินได้รอตัดบัญชี สุทธิ</t>
  </si>
  <si>
    <t>ภาระผูกพันผลประโยชน์พนักงานหลังการเกษียณอายุ</t>
  </si>
  <si>
    <t>รายได้ค่าเช่าที่ดินรับล่วงหน้าจากกิจการที่เกี่ยวข้องกัน</t>
  </si>
  <si>
    <t>ประมาณการหนี้สินค่ารื้อถอน</t>
  </si>
  <si>
    <t>หนี้สินไม่หมุนเวียนอื่น</t>
  </si>
  <si>
    <t>รวมหนี้สินไม่หมุนเวียน</t>
  </si>
  <si>
    <t>รวมหนี้สิน</t>
  </si>
  <si>
    <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</si>
  <si>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t>ส่วนของเจ้าของ</t>
  </si>
  <si>
    <t>ทุนเรือนหุ้น</t>
  </si>
  <si>
    <t>ทุนจดทะเบียน</t>
  </si>
  <si>
    <t xml:space="preserve">- หุ้นสามัญจำนวน 4,020,000,000 หุ้น </t>
  </si>
  <si>
    <t xml:space="preserve">   มูลค่าที่ตราไว้หุ้นละ 0.10 บาท</t>
  </si>
  <si>
    <t xml:space="preserve">   (พ.ศ. 2564 หุ้นสามัญจำนวน 3,730,000,000 หุ้น </t>
  </si>
  <si>
    <t xml:space="preserve">   มูลค่าที่ตราไว้หุ้นละ 0.10 บาท)</t>
  </si>
  <si>
    <t>ทุนที่ออกและชำระแล้ว</t>
  </si>
  <si>
    <t xml:space="preserve">- หุ้นสามัญจำนวน 3,730,000,000 หุ้น 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</si>
  <si>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</si>
  <si>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</si>
  <si>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</si>
  <si>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</si>
  <si>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</si>
  <si>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</si>
  <si>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</si>
  <si>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รวมส่วนของผู้เป็นเจ้าของของบริษัทใหญ่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</si>
  <si>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</si>
  <si>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</si>
  <si>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</si>
  <si>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</si>
  <si>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สำหรับปีสิ้นสุดวันที่ 31 ธันวาคม พ.ศ. 2565</t>
  </si>
  <si>
    <t>รายได้จากการขายและการบริการ</t>
  </si>
  <si>
    <t>รายได้เงินอุดหนุนส่วนเพิ่มราคารับซื้อไฟฟ้า</t>
  </si>
  <si>
    <t>รายได้เงินปันผล</t>
  </si>
  <si>
    <t>17.2, 40.8</t>
  </si>
  <si>
    <t>รายได้อื่น</t>
  </si>
  <si>
    <t>รวมรายได้</t>
  </si>
  <si>
    <t>ต้นทุนจากการขายและการบริการ</t>
  </si>
  <si>
    <t>ค่าใช้จ่ายในการขาย</t>
  </si>
  <si>
    <t>ค่าใช้จ่ายในการบริหาร</t>
  </si>
  <si>
    <t>กำไรจากการวัดมูลค่าอนุพันธ์ทางการเงิน</t>
  </si>
  <si>
    <t>กำไรจากอัตราแลกเปลี่ยน สุทธิ</t>
  </si>
  <si>
    <t>ต้นทุนทางการเงิน</t>
  </si>
  <si>
    <t>รวมค่าใช้จ่าย</t>
  </si>
  <si>
    <t>ส่วนแบ่งกำไรจากเงินลงทุนในบริษัทร่วม</t>
  </si>
  <si>
    <t>และการร่วมค้า สุทธิ</t>
  </si>
  <si>
    <t>กำไรก่อนภาษีเงินได้</t>
  </si>
  <si>
    <t>ภาษีเงินได้</t>
  </si>
  <si>
    <t>กำไรสำหรับปี</t>
  </si>
  <si>
    <t>กำไร (ขาดทุน) เบ็ดเสร็จอื่น</t>
  </si>
  <si>
    <t>รายการที่จะไม่จัดประเภทรายการใหม่ไปยัง</t>
  </si>
  <si>
    <t>กำไรหรือขาดทุนในภายหลัง</t>
  </si>
  <si>
    <t>การวัดมูลค่าใหม่ของภาระผูกพัน</t>
  </si>
  <si>
    <t xml:space="preserve">   ผลประโยชน์พนักงาน</t>
  </si>
  <si>
    <t>กำไร (ขาดทุน) จากการวัดมูลค่าเงินลงทุนใน</t>
  </si>
  <si>
    <t xml:space="preserve">   กำไรขาดทุนเบ็ดเสร็จอื่น</t>
  </si>
  <si>
    <t>ภาษีเงินได้ของรายการที่จะไม่จัดประเภทรายการใหม่</t>
  </si>
  <si>
    <t xml:space="preserve">   ไปยังกำไรหรือขาดทุนในภายหลัง</t>
  </si>
  <si>
    <t>รวมรายการที่จะไม่จัดประเภทรายการใหม่ไปยัง</t>
  </si>
  <si>
    <t xml:space="preserve">   กำไรหรือขาดทุนในภายหลัง</t>
  </si>
  <si>
    <t>รายการที่จะจัดประเภทรายการใหม่ไปยัง</t>
  </si>
  <si>
    <t>ส่วนแบ่งกำไร (ขาดทุน) เบ็ดเสร็จอื่นจากบริษัทร่วม</t>
  </si>
  <si>
    <t xml:space="preserve">   และการร่วมค้าตามวิธีส่วนได้เสีย สุทธิ</t>
  </si>
  <si>
    <t>ผลต่างของอัตราแลกเปลี่ยนจากการแปลงค่า</t>
  </si>
  <si>
    <t xml:space="preserve">   งบการเงิน</t>
  </si>
  <si>
    <t>ภาษีเงินได้ของรายการที่จะจัดประเภทรายการใหม่</t>
  </si>
  <si>
    <t>รวมรายการที่จะจัดประเภทรายการใหม่ไปยัง</t>
  </si>
  <si>
    <t>กำไร (ขาดทุน) เบ็ดเสร็จอื่นสำหรับปีสุทธิจากภาษี</t>
  </si>
  <si>
    <t>กำไรเบ็ดเสร็จรวมสำหรับปี</t>
  </si>
  <si>
    <t>การแบ่งปันกำไร (ขาดทุน)</t>
  </si>
  <si>
    <t>ส่วนที่เป็นของผู้เป็นเจ้าของของบริษัทใหญ่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</si>
  <si>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</si>
  <si>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</si>
  <si>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</t>
  </si>
  <si>
    <t>กำไรต่อหุ้นขั้นพื้นฐาน</t>
  </si>
  <si>
    <t>งบแสดงการเปลี่ยนแปลงส่วนของเจ้าของ</t>
  </si>
  <si>
    <t xml:space="preserve">งบการเงินรวม </t>
  </si>
  <si>
    <t>ส่วนแบ่ง</t>
  </si>
  <si>
    <t>ส่วนต่ำ</t>
  </si>
  <si>
    <t>การวัดมูลค่าใหม่</t>
  </si>
  <si>
    <t>การเปลี่ยนแปลง</t>
  </si>
  <si>
    <t>ผลต่างของอัตรา</t>
  </si>
  <si>
    <t>กำไร (ขาดทุน)</t>
  </si>
  <si>
    <t>จากการเปลี่ยนแปลง</t>
  </si>
  <si>
    <t>ของภาระผูกพัน</t>
  </si>
  <si>
    <t>มูลค่ายุติธรรม</t>
  </si>
  <si>
    <t>แลกเปลี่ยน</t>
  </si>
  <si>
    <t>เบ็ดเสร็จอื่นจาก</t>
  </si>
  <si>
    <t>รวมองค์ประกอบ</t>
  </si>
  <si>
    <t>รวมส่วนของ</t>
  </si>
  <si>
    <t>ทุนที่ออกและ</t>
  </si>
  <si>
    <t xml:space="preserve"> ส่วนเกิน</t>
  </si>
  <si>
    <t xml:space="preserve"> สำรองตาม</t>
  </si>
  <si>
    <t>ยังไม่ได้</t>
  </si>
  <si>
    <t>สัดส่วนการถือหุ้น</t>
  </si>
  <si>
    <t>ผลประโยชน์</t>
  </si>
  <si>
    <t>ของเงินลงทุน</t>
  </si>
  <si>
    <t>จากการแปลงค่า</t>
  </si>
  <si>
    <t>บริษัทร่วมและ</t>
  </si>
  <si>
    <t>อื่นของส่วนของ</t>
  </si>
  <si>
    <t>ผู้เป็นเจ้าของ</t>
  </si>
  <si>
    <t>ส่วนได้เสียที่ไม่มี</t>
  </si>
  <si>
    <t>รวม</t>
  </si>
  <si>
    <t>ชำระแล้ว</t>
  </si>
  <si>
    <t>มูลค่าหุ้น</t>
  </si>
  <si>
    <t>กฎหมาย</t>
  </si>
  <si>
    <t>จัดสรร</t>
  </si>
  <si>
    <t>ในบริษัทย่อย</t>
  </si>
  <si>
    <t>พนักงาน</t>
  </si>
  <si>
    <t>ในตราสารทุน</t>
  </si>
  <si>
    <t>งบการเงิน</t>
  </si>
  <si>
    <t>การร่วมค้า</t>
  </si>
  <si>
    <t>เจ้าของ</t>
  </si>
  <si>
    <t>ของบริษัทใหญ่</t>
  </si>
  <si>
    <t>อำนาจควบคุม</t>
  </si>
  <si>
    <t>ยอดคงเหลือต้นปี ณ วันที่ 1 มกราคม พ.ศ. 2564</t>
  </si>
  <si>
    <t>การเปลี่ยนแปลงในส่วนของเจ้าของสำหรับปี</t>
  </si>
  <si>
    <t>การเพิ่มทุนและเรียกชำระของบริษัทย่อย</t>
  </si>
  <si>
    <t>การเปลี่ยนแปลงสัดส่วนการลงทุนในบริษัทย่อย</t>
  </si>
  <si>
    <t>เงินปันผลจ่าย</t>
  </si>
  <si>
    <t>กำไร (ขาดทุน) เบ็ดเสร็จรวมสำหรับปี</t>
  </si>
  <si>
    <t>ยอดคงเหลือปลายปี ณ วันที่ 31 ธันวาคม พ.ศ. 2564</t>
  </si>
  <si>
    <t>ยอดคงเหลือต้นปี ณ วันที่ 1 มกราคม พ.ศ. 2565</t>
  </si>
  <si>
    <t>เพิ่มขึ้นจากการซื้อธุรกิจ</t>
  </si>
  <si>
    <t>การจำหน่ายเงินลงทุนในบริษัทย่อยทางอ้อม</t>
  </si>
  <si>
    <t>ยอดคงเหลือปลายปี ณ วันที่ 31 ธันวาคม พ.ศ. 2565</t>
  </si>
  <si>
    <t xml:space="preserve"> ทุนที่ออกและ</t>
  </si>
  <si>
    <t xml:space="preserve"> สำรอง</t>
  </si>
  <si>
    <t xml:space="preserve"> ส่วนเกินมูลค่าหุ้น</t>
  </si>
  <si>
    <t>ตามกฎหมาย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</si>
  <si>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</si>
  <si>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</si>
  <si>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กำไรก่อนภาษีเงินได้สำหรับปี</t>
  </si>
  <si>
    <t>รายการปรับปรุงกำไรก่อนภาษีเงินได้เป็นเงินสดสุทธิ</t>
  </si>
  <si>
    <t>จากกิจกรรมดำเนินงาน</t>
  </si>
  <si>
    <t xml:space="preserve">   </t>
  </si>
  <si>
    <t>- ค่าเสื่อมราคาและค่าตัดจำหน่าย</t>
  </si>
  <si>
    <t>- กำไรจากการวัดมูลค่ายุติธรรมของเครื่องมือทางการเงิน</t>
  </si>
  <si>
    <t>- ดอกเบี้ยรับ</t>
  </si>
  <si>
    <t>- เงินปันผลรับ</t>
  </si>
  <si>
    <t>- ต้นทุนทางการเงิน</t>
  </si>
  <si>
    <t>- ค่าใช้จ่ายผลประโยชน์พนักงานหลังการเกษียณอายุ</t>
  </si>
  <si>
    <t>- ขาดทุนจากการจำหน่ายเงินลงทุนในบริษัทย่อย</t>
  </si>
  <si>
    <t>- (กำไร) ขาดทุนจากการจำหน่ายเครื่องจักรและอุปกรณ์</t>
  </si>
  <si>
    <t>- กำไรจากการขายสินทรัพย์ตามสัญญาเช่าเงินทุน</t>
  </si>
  <si>
    <t>- ขาดทุนจากการตัดจำหน่ายสินทรัพย์ไม่มีตัวตน</t>
  </si>
  <si>
    <t>- ขาดทุนจากการตัดจำหน่ายเครื่องจักรและอุปกรณ์</t>
  </si>
  <si>
    <t>- กำไรจากอัตราแลกเปลี่ยนที่ยังไม่เกิดขึ้น สุทธิ</t>
  </si>
  <si>
    <t>- ตัดจำหน่ายค่าธรรมเนียมในการจัดหาเงินกู้รอตัดบัญชี</t>
  </si>
  <si>
    <t xml:space="preserve">   สำหรับเงินกู้ยืมระยะยาวจากสถาบันการเงิน</t>
  </si>
  <si>
    <t>- ตัดจำหน่ายรายได้ค่าเช่าที่ดินรับล่วงหน้า</t>
  </si>
  <si>
    <t>จากกิจการที่เกี่ยวข้องกัน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</si>
  <si>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</si>
  <si>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</si>
  <si>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</si>
  <si>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</si>
  <si>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</si>
  <si>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</si>
  <si>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</si>
  <si>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</si>
  <si>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</si>
  <si>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หนี้สินไม่หมุนเวียนอื่น</t>
  </si>
  <si>
    <t>เงินสดได้มาจาก (ใช้ไปใน) การดำเนินงาน</t>
  </si>
  <si>
    <t>- จ่ายภาษีเงินได้</t>
  </si>
  <si>
    <t>เงินสดสุทธิได้มาจาก (ใช้ไปใน) กิจกรรมดำเนินงาน</t>
  </si>
  <si>
    <t>งบกระแสเงินสด</t>
  </si>
  <si>
    <t>กระแสเงินสดจากกิจกรรมลงทุน</t>
  </si>
  <si>
    <t>เงินสดจ่ายเงินให้กู้ยืมระยะสั้นแก่กิจการที่เกี่ยวข้องกัน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</si>
  <si>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</si>
  <si>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เงินสดจ่ายเงินให้กู้ยืมระยะยาวแก่กิจการที่เกี่ยวข้องกัน</t>
  </si>
  <si>
    <t>เงินสดจ่ายซื้อเงินลงทุนในบริษัทย่อยทางอ้อม</t>
  </si>
  <si>
    <t>เงินสดจ่ายเพื่อลงทุนในบริษัทย่อย</t>
  </si>
  <si>
    <t>เงินสดจ่ายเพื่อลงทุนในบริษัทร่วม</t>
  </si>
  <si>
    <t>เงินสดรับจากการจำหน่ายเงินลงทุนในบริษัทร่วม</t>
  </si>
  <si>
    <t>เงินสดจ่ายเพื่อลงทุนในการร่วมค้า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</si>
  <si>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</si>
  <si>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</si>
  <si>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เงินสดจ่ายค่ารื้อถอนสินทรัพย์ถาวร</t>
  </si>
  <si>
    <t>เงินสดรับจากการจำหน่ายเครื่องจักรและอุปกรณ์</t>
  </si>
  <si>
    <t>เงินสดจ่ายซื้อสินทรัพย์ไม่มีตัวตน</t>
  </si>
  <si>
    <t>เงินสดรับจากเงินปันผล</t>
  </si>
  <si>
    <t>เงินสดรับจากดอกเบี้ย</t>
  </si>
  <si>
    <t>เงินสดรับจากลูกหนี้ตามสัญญาเช่าเงินทุน</t>
  </si>
  <si>
    <t>เงินสดจ่ายค่าดอกเบี้ยที่รวมอยู่ในที่ดิน อาคารและอุปกรณ์</t>
  </si>
  <si>
    <t>เงินสดสุทธิได้มาจาก (ใช้ไปใน) กิจกรรมลงทุน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</si>
  <si>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</si>
  <si>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</si>
  <si>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</si>
  <si>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</si>
  <si>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เงินสดจ่ายคืนเงินกู้ยืมระยะยาวจากสถาบันการเงิน</t>
  </si>
  <si>
    <t>เงินสดจ่ายค่าธรรมเนียมในการจัดหาเงินกู้ยืมระยะยาว</t>
  </si>
  <si>
    <t>เงินสดรับจากเงินกู้ยืมระยะสั้นจากกิจการที่เกี่ยวข้องกัน</t>
  </si>
  <si>
    <t>เงินสดรับจากเงินกู้ยืมระยะยาวจากกิจการที่เกี่ยวข้องกัน</t>
  </si>
  <si>
    <t>เงินสดจ่ายจากเงินกู้ยืมระยะยาวจากกิจการที่เกี่ยวข้องกัน</t>
  </si>
  <si>
    <t>เงินสดจ่ายชำระหนี้สินตามสัญญาเช่า</t>
  </si>
  <si>
    <t>เงินสดรับจากการออกหุ้นกู้</t>
  </si>
  <si>
    <t>เงินสดจ่ายคืนหุ้นกู้</t>
  </si>
  <si>
    <t>เงินสดจ่ายค่าธรรมเนียมในการจัดหาหุ้นกู้</t>
  </si>
  <si>
    <t>เงินสดรับชำระค่าหุ้นสามัญของบริษัทย่อยจาก</t>
  </si>
  <si>
    <t>เงินสดจ่ายเงินปันผล</t>
  </si>
  <si>
    <t>เงินสดจ่ายค่าดอกเบี้ย</t>
  </si>
  <si>
    <t>เงินสดและรายการเทียบเท่าเงินสดเพิ่มขึ้น (ลดลง) สุทธิ</t>
  </si>
  <si>
    <t>ยอดคงเหลือต้นปี</t>
  </si>
  <si>
    <t>ผลกระทบของการเปลี่ยนแปลงอัตราแลกเปลี่ยน</t>
  </si>
  <si>
    <t>ของเงินสดและรายการเทียบเท่าเงินสด</t>
  </si>
  <si>
    <t>ยอดคงเหลือปลายปี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</si>
  <si>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</si>
  <si>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</si>
  <si>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</si>
  <si>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ข้อมูลเพิ่มเติมเกี่ยวกับกระแสเงินสด</t>
  </si>
  <si>
    <t>การเปลี่ยนแปลงในเจ้าหนี้ค่าก่อสร้างและซื้อสินทรัพย์</t>
  </si>
  <si>
    <t>(รวมเงินประกันผลงานการก่อสร้าง)</t>
  </si>
  <si>
    <t>การเปลี่ยนแปลงในประมาณการรื้อถอน</t>
  </si>
  <si>
    <t>การเปลี่ยนแปลงในสินทรัพย์สิทธิการใช้</t>
  </si>
  <si>
    <t>จัดประเภทค่าธรรมเนียมในการจัดหาเงินกู้รอตัดบัญชีใหม่</t>
  </si>
  <si>
    <t>การเปลี่ยนแปลงในลูกหนี้ตามสัญญาเช่าเงินทุน</t>
  </si>
  <si>
    <t>การเปลี่ยนแปลงในลูกหนี้จากการขายเครื่องจักรและอุปกรณ์</t>
  </si>
  <si>
    <t>- กำไรจากการจำหน่ายเงินลงทุนในบริษัทร่วม</t>
  </si>
  <si>
    <t>- ตัดจำหน่ายภาษีเงินได้หัก ณ ที่จ่าย</t>
  </si>
  <si>
    <t>- กำไรจากการเปลี่ยนแปลงสัญญาเช่า</t>
  </si>
  <si>
    <t>เงินให้กู้ยืมระยะสั้นแก่กิจการที่เกี่ยวข้องกัน สุทธิ</t>
  </si>
  <si>
    <t>เงินให้กู้ยืมระยะยาวแก่กิจการอื่นและกิจการที่เกี่ยวข้องกัน สุทธิ</t>
  </si>
  <si>
    <t>- ส่วนแบ่งกำไรจากเงินลงทุนในบริษัทร่วมและการร่วมค้า สุทธิ</t>
  </si>
  <si>
    <t>- กำไรจากการจำหน่ายเงินลงทุนในบริษัทย่อยทางอ้อม</t>
  </si>
  <si>
    <t>เงินสดสุทธิได้มาจาก (ใช้ไปใน) กิจกรรมจัดหาเงิน</t>
  </si>
  <si>
    <t>เงินสดรับจากรายได้ค่าเช่าที่ดินรับล่วงหน้า</t>
  </si>
  <si>
    <t>เงินสดรับจากเงินให้กู้ยืมระยะสั้นแก่กิจการอื่น</t>
  </si>
  <si>
    <t>และกิจการที่เกี่ยวข้องกัน</t>
  </si>
  <si>
    <t>เงินสดจ่ายคืนเงินกู้ยืมระยะสั้นจากกิจการอื่น</t>
  </si>
  <si>
    <t>40.3</t>
  </si>
  <si>
    <t>เงินสดรับสุทธิจากการจำหน่ายเงินลงทุนในบริษัทย่อยทางอ้อม</t>
  </si>
  <si>
    <t>- (กลับรายการ) ค่าเผื่อการปรับลดมูลค่าสินค้าคงเหลือ สุทธิ</t>
  </si>
  <si>
    <t>การจ่ายชำระเจ้าหนี้ค่าก่อสร้างและซื้อสินทรัพย์ถาวรโดย</t>
  </si>
  <si>
    <t>การหักกลบลบหนี้</t>
  </si>
  <si>
    <t>17.1.2</t>
  </si>
  <si>
    <t>17.1.1</t>
  </si>
  <si>
    <t>17.1.3</t>
  </si>
  <si>
    <t>- (กลับรายการ) ขาดทุนจากการด้อยค่าของสินทรัพย์</t>
  </si>
  <si>
    <t xml:space="preserve">   ตราสารทุนด้วยมูลค่ายุติธรรมผ่าน สุทธิ</t>
  </si>
  <si>
    <t>สำรองตามกฎหมาย</t>
  </si>
  <si>
    <t>- ลูกหนี้ตามสัญญาเช่าเงินทุน</t>
  </si>
  <si>
    <t>- ลูกหนี้ผ่อนชำระกิจการที่เกี่ยวข้องกัน</t>
  </si>
  <si>
    <t>ลูกหนี้ผ่อนชำระจากกิจการที่เกี่ยวข้องกัน สุทธิ</t>
  </si>
  <si>
    <t>ลูกหนี้ผ่อนชำระจากกิจการที่เกี่ยวข้องกัน</t>
  </si>
  <si>
    <t>31, 40.1</t>
  </si>
  <si>
    <t>33, 40.2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</si>
</sst>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#,##0;\(#,##0\)"/>
    <numFmt numFmtId="190" formatCode="#,##0;\(#,##0\);\-"/>
    <numFmt numFmtId="191" formatCode="#,##0.0;\(#,##0.0\)"/>
    <numFmt numFmtId="192" formatCode="#,##0.00;\(#,##0.00\);\-"/>
    <numFmt numFmtId="193" formatCode="&quot; $&quot;#,##0\ ;&quot; $(&quot;#,##0\);&quot; $- &quot;;@\ "/>
    <numFmt numFmtId="194" formatCode="#,##0.00\ ;&quot; (&quot;#,##0.00\);&quot; -&quot;#\ ;@\ "/>
    <numFmt numFmtId="195" formatCode="_(* #,##0_);_(* \(#,##0\);_(* &quot;-&quot;??_);_(@_)"/>
    <numFmt numFmtId="196" formatCode="General\ "/>
    <numFmt numFmtId="197" formatCode="_-* #,##0.00\ _€_-;\-* #,##0.00\ _€_-;_-* &quot;-&quot;??\ _€_-;_-@_-"/>
    <numFmt numFmtId="198" formatCode="_-* #,##0.00\ &quot;€&quot;_-;\-* #,##0.00\ &quot;€&quot;_-;_-* &quot;-&quot;??\ &quot;€&quot;_-;_-@_-"/>
    <numFmt numFmtId="199" formatCode="#,##0_);\(#,##0\);\-"/>
    <numFmt numFmtId="200" formatCode="#,##0.000;\(#,##0.000\);\-"/>
    <numFmt numFmtId="201" formatCode="[$$]#,##0.00_);\([$$]#,##0.00\)"/>
    <numFmt numFmtId="202" formatCode="#,##0.0;\(#,##0.0\);\-"/>
    <numFmt numFmtId="203" formatCode="_(* #,##0.00_);_(* \(#,##0.00\);_(* \-??_);_(@_)"/>
    <numFmt numFmtId="204" formatCode="_-* #,##0.00_-;\-* #,##0.00_-;_-* \-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2"/>
      <name val="新細明體"/>
      <family val="1"/>
    </font>
    <font>
      <u val="single"/>
      <sz val="10"/>
      <color indexed="12"/>
      <name val="Arial"/>
      <family val="2"/>
    </font>
    <font>
      <b/>
      <sz val="13"/>
      <name val="Browallia New"/>
      <family val="2"/>
    </font>
    <font>
      <sz val="13"/>
      <name val="Browallia New"/>
      <family val="2"/>
    </font>
    <font>
      <u val="single"/>
      <sz val="13"/>
      <name val="Browallia New"/>
      <family val="2"/>
    </font>
    <font>
      <sz val="14"/>
      <color indexed="8"/>
      <name val="Browallia New"/>
      <family val="2"/>
    </font>
    <font>
      <sz val="11"/>
      <color indexed="8"/>
      <name val="Arial"/>
      <family val="2"/>
    </font>
    <font>
      <sz val="11"/>
      <color indexed="12"/>
      <name val="Tahoma"/>
      <family val="2"/>
    </font>
    <font>
      <u val="single"/>
      <sz val="11"/>
      <color indexed="12"/>
      <name val="Tahoma"/>
      <family val="2"/>
    </font>
    <font>
      <u val="single"/>
      <sz val="10"/>
      <color indexed="16"/>
      <name val="Georgia"/>
      <family val="1"/>
    </font>
    <font>
      <u val="single"/>
      <sz val="14"/>
      <color indexed="12"/>
      <name val="Browallia New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Georgia"/>
      <family val="1"/>
    </font>
    <font>
      <sz val="10"/>
      <color indexed="8"/>
      <name val="Arial"/>
      <family val="2"/>
    </font>
    <font>
      <sz val="13"/>
      <color indexed="8"/>
      <name val="Browallia New"/>
      <family val="2"/>
    </font>
    <font>
      <sz val="11"/>
      <name val="Tahoma"/>
      <family val="2"/>
    </font>
    <font>
      <u val="single"/>
      <sz val="10"/>
      <color indexed="30"/>
      <name val="Georgia"/>
      <family val="1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000000"/>
      <name val="Browallia New"/>
      <family val="2"/>
    </font>
    <font>
      <sz val="11"/>
      <color rgb="FF000000"/>
      <name val="Tahoma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00F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rgb="FF7A1818"/>
      <name val="Georgia"/>
      <family val="1"/>
    </font>
    <font>
      <u val="single"/>
      <sz val="14"/>
      <color theme="10"/>
      <name val="Browallia New"/>
      <family val="2"/>
    </font>
    <font>
      <u val="single"/>
      <sz val="10"/>
      <color rgb="FF0563C1"/>
      <name val="Georgia"/>
      <family val="1"/>
    </font>
    <font>
      <u val="single"/>
      <sz val="9"/>
      <color theme="10"/>
      <name val="Arial"/>
      <family val="2"/>
    </font>
    <font>
      <u val="single"/>
      <sz val="10"/>
      <color rgb="FF0000FF"/>
      <name val="Georg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Browall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" fillId="0" borderId="0" applyFill="0" applyBorder="0" applyAlignment="0" applyProtection="0"/>
    <xf numFmtId="194" fontId="4" fillId="0" borderId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203" fontId="44" fillId="0" borderId="0" applyBorder="0" applyProtection="0">
      <alignment/>
    </xf>
    <xf numFmtId="203" fontId="44" fillId="0" borderId="0" applyBorder="0" applyProtection="0">
      <alignment/>
    </xf>
    <xf numFmtId="204" fontId="4" fillId="0" borderId="0" applyFill="0" applyBorder="0" applyAlignment="0" applyProtection="0"/>
    <xf numFmtId="43" fontId="6" fillId="0" borderId="0" applyFont="0" applyFill="0" applyBorder="0" applyAlignment="0" applyProtection="0"/>
    <xf numFmtId="194" fontId="4" fillId="0" borderId="0" applyFill="0" applyBorder="0" applyAlignment="0" applyProtection="0"/>
    <xf numFmtId="43" fontId="0" fillId="0" borderId="0" applyFont="0" applyFill="0" applyBorder="0" applyAlignment="0" applyProtection="0"/>
    <xf numFmtId="197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ill="0" applyBorder="0" applyAlignment="0" applyProtection="0"/>
    <xf numFmtId="194" fontId="4" fillId="0" borderId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4" fillId="0" borderId="0" applyBorder="0" applyProtection="0">
      <alignment/>
    </xf>
    <xf numFmtId="193" fontId="4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Border="0" applyProtection="0">
      <alignment/>
    </xf>
    <xf numFmtId="196" fontId="4" fillId="0" borderId="0">
      <alignment/>
      <protection/>
    </xf>
    <xf numFmtId="0" fontId="47" fillId="0" borderId="0">
      <alignment/>
      <protection/>
    </xf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01" fontId="54" fillId="0" borderId="0" applyNumberFormat="0" applyFill="0" applyBorder="0" applyAlignment="0" applyProtection="0"/>
    <xf numFmtId="0" fontId="55" fillId="0" borderId="6" applyNumberFormat="0" applyFill="0" applyBorder="0" applyAlignment="0">
      <protection locked="0"/>
    </xf>
    <xf numFmtId="0" fontId="56" fillId="0" borderId="0" applyNumberFormat="0" applyFill="0" applyBorder="0" applyAlignment="0" applyProtection="0"/>
    <xf numFmtId="0" fontId="57" fillId="0" borderId="6" applyNumberFormat="0" applyFill="0" applyAlignment="0">
      <protection locked="0"/>
    </xf>
    <xf numFmtId="196" fontId="7" fillId="0" borderId="0" applyFill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196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201" fontId="43" fillId="0" borderId="0" applyAlignment="0">
      <protection/>
    </xf>
    <xf numFmtId="0" fontId="2" fillId="0" borderId="0">
      <alignment/>
      <protection/>
    </xf>
    <xf numFmtId="196" fontId="4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201" fontId="43" fillId="0" borderId="0" applyAlignment="0">
      <protection/>
    </xf>
    <xf numFmtId="196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201" fontId="43" fillId="0" borderId="0" applyAlignment="0">
      <protection/>
    </xf>
    <xf numFmtId="0" fontId="0" fillId="0" borderId="0">
      <alignment/>
      <protection/>
    </xf>
    <xf numFmtId="0" fontId="62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201" fontId="43" fillId="0" borderId="0" applyAlignment="0">
      <protection/>
    </xf>
    <xf numFmtId="0" fontId="45" fillId="0" borderId="0">
      <alignment/>
      <protection/>
    </xf>
    <xf numFmtId="0" fontId="0" fillId="0" borderId="0">
      <alignment/>
      <protection/>
    </xf>
    <xf numFmtId="201" fontId="43" fillId="0" borderId="0" applyAlignment="0"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Border="0" applyProtection="0">
      <alignment/>
    </xf>
    <xf numFmtId="43" fontId="0" fillId="0" borderId="0" applyFont="0" applyFill="0" applyBorder="0" applyAlignment="0" applyProtection="0"/>
    <xf numFmtId="196" fontId="4" fillId="0" borderId="0">
      <alignment/>
      <protection/>
    </xf>
  </cellStyleXfs>
  <cellXfs count="219">
    <xf numFmtId="0" fontId="0" fillId="0" borderId="0" xfId="0" applyFont="1" applyAlignment="1">
      <alignment/>
    </xf>
    <xf numFmtId="189" fontId="8" fillId="0" borderId="0" xfId="0" applyNumberFormat="1" applyFont="1" applyAlignment="1">
      <alignment horizontal="left" vertical="center"/>
    </xf>
    <xf numFmtId="189" fontId="9" fillId="0" borderId="0" xfId="0" applyNumberFormat="1" applyFont="1" applyAlignment="1">
      <alignment horizontal="center" vertical="center"/>
    </xf>
    <xf numFmtId="189" fontId="9" fillId="0" borderId="0" xfId="0" applyNumberFormat="1" applyFont="1" applyAlignment="1">
      <alignment horizontal="left" vertical="center"/>
    </xf>
    <xf numFmtId="199" fontId="9" fillId="0" borderId="0" xfId="0" applyNumberFormat="1" applyFont="1" applyAlignment="1">
      <alignment horizontal="right" vertical="center"/>
    </xf>
    <xf numFmtId="199" fontId="9" fillId="0" borderId="0" xfId="0" applyNumberFormat="1" applyFont="1" applyAlignment="1">
      <alignment horizontal="left" vertical="center"/>
    </xf>
    <xf numFmtId="199" fontId="9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 horizontal="right" vertical="center"/>
    </xf>
    <xf numFmtId="189" fontId="9" fillId="0" borderId="0" xfId="0" applyNumberFormat="1" applyFont="1" applyAlignment="1">
      <alignment vertical="center"/>
    </xf>
    <xf numFmtId="189" fontId="8" fillId="0" borderId="11" xfId="0" applyNumberFormat="1" applyFont="1" applyBorder="1" applyAlignment="1">
      <alignment horizontal="left" vertical="center"/>
    </xf>
    <xf numFmtId="189" fontId="9" fillId="0" borderId="11" xfId="0" applyNumberFormat="1" applyFont="1" applyBorder="1" applyAlignment="1">
      <alignment horizontal="center" vertical="center"/>
    </xf>
    <xf numFmtId="189" fontId="9" fillId="0" borderId="11" xfId="0" applyNumberFormat="1" applyFont="1" applyBorder="1" applyAlignment="1">
      <alignment horizontal="left" vertical="center"/>
    </xf>
    <xf numFmtId="199" fontId="9" fillId="0" borderId="11" xfId="0" applyNumberFormat="1" applyFont="1" applyBorder="1" applyAlignment="1">
      <alignment horizontal="right" vertical="center"/>
    </xf>
    <xf numFmtId="199" fontId="9" fillId="0" borderId="11" xfId="0" applyNumberFormat="1" applyFont="1" applyBorder="1" applyAlignment="1">
      <alignment horizontal="left" vertical="center"/>
    </xf>
    <xf numFmtId="199" fontId="9" fillId="0" borderId="11" xfId="0" applyNumberFormat="1" applyFont="1" applyBorder="1" applyAlignment="1">
      <alignment horizontal="center" vertical="center"/>
    </xf>
    <xf numFmtId="189" fontId="8" fillId="0" borderId="0" xfId="0" applyNumberFormat="1" applyFont="1" applyAlignment="1">
      <alignment vertical="center"/>
    </xf>
    <xf numFmtId="199" fontId="8" fillId="0" borderId="0" xfId="185" applyNumberFormat="1" applyFont="1" applyAlignment="1">
      <alignment horizontal="right" vertical="center"/>
      <protection/>
    </xf>
    <xf numFmtId="199" fontId="9" fillId="0" borderId="11" xfId="185" applyNumberFormat="1" applyFont="1" applyBorder="1" applyAlignment="1">
      <alignment horizontal="right" vertical="center"/>
      <protection/>
    </xf>
    <xf numFmtId="199" fontId="8" fillId="0" borderId="11" xfId="0" applyNumberFormat="1" applyFont="1" applyBorder="1" applyAlignment="1">
      <alignment horizontal="right" vertical="center"/>
    </xf>
    <xf numFmtId="199" fontId="8" fillId="0" borderId="0" xfId="185" applyNumberFormat="1" applyFont="1" applyAlignment="1">
      <alignment horizontal="left" vertical="center"/>
      <protection/>
    </xf>
    <xf numFmtId="199" fontId="8" fillId="0" borderId="0" xfId="185" applyNumberFormat="1" applyFont="1" applyAlignment="1">
      <alignment horizontal="center" vertical="center"/>
      <protection/>
    </xf>
    <xf numFmtId="189" fontId="8" fillId="0" borderId="11" xfId="0" applyNumberFormat="1" applyFont="1" applyBorder="1" applyAlignment="1">
      <alignment horizontal="center" vertical="center"/>
    </xf>
    <xf numFmtId="199" fontId="8" fillId="0" borderId="0" xfId="158" applyNumberFormat="1" applyFont="1" applyAlignment="1">
      <alignment horizontal="left" vertical="center"/>
      <protection/>
    </xf>
    <xf numFmtId="199" fontId="8" fillId="0" borderId="0" xfId="158" applyNumberFormat="1" applyFont="1" applyAlignment="1">
      <alignment horizontal="center" vertical="center"/>
      <protection/>
    </xf>
    <xf numFmtId="187" fontId="9" fillId="0" borderId="0" xfId="0" applyNumberFormat="1" applyFont="1" applyAlignment="1">
      <alignment horizontal="right" vertical="center"/>
    </xf>
    <xf numFmtId="187" fontId="9" fillId="0" borderId="0" xfId="0" applyNumberFormat="1" applyFont="1" applyAlignment="1">
      <alignment horizontal="left" vertical="center"/>
    </xf>
    <xf numFmtId="187" fontId="9" fillId="0" borderId="0" xfId="0" applyNumberFormat="1" applyFont="1" applyAlignment="1">
      <alignment horizontal="center" vertical="center"/>
    </xf>
    <xf numFmtId="190" fontId="9" fillId="0" borderId="0" xfId="127" applyNumberFormat="1" applyFont="1" applyAlignment="1">
      <alignment horizontal="right" vertical="center"/>
      <protection/>
    </xf>
    <xf numFmtId="190" fontId="9" fillId="0" borderId="0" xfId="0" applyNumberFormat="1" applyFont="1" applyAlignment="1">
      <alignment horizontal="right" vertical="center"/>
    </xf>
    <xf numFmtId="190" fontId="9" fillId="0" borderId="0" xfId="0" applyNumberFormat="1" applyFont="1" applyAlignment="1">
      <alignment horizontal="left" vertical="center"/>
    </xf>
    <xf numFmtId="191" fontId="9" fillId="0" borderId="0" xfId="0" applyNumberFormat="1" applyFont="1" applyAlignment="1" quotePrefix="1">
      <alignment horizontal="center" vertical="center"/>
    </xf>
    <xf numFmtId="190" fontId="9" fillId="0" borderId="0" xfId="0" applyNumberFormat="1" applyFont="1" applyAlignment="1">
      <alignment vertical="center"/>
    </xf>
    <xf numFmtId="190" fontId="9" fillId="0" borderId="11" xfId="127" applyNumberFormat="1" applyFont="1" applyBorder="1" applyAlignment="1">
      <alignment horizontal="right" vertical="center"/>
      <protection/>
    </xf>
    <xf numFmtId="190" fontId="9" fillId="0" borderId="0" xfId="0" applyNumberFormat="1" applyFont="1" applyAlignment="1">
      <alignment horizontal="center" vertical="center"/>
    </xf>
    <xf numFmtId="190" fontId="9" fillId="0" borderId="11" xfId="0" applyNumberFormat="1" applyFont="1" applyBorder="1" applyAlignment="1">
      <alignment horizontal="right" vertical="center"/>
    </xf>
    <xf numFmtId="191" fontId="9" fillId="0" borderId="0" xfId="0" applyNumberFormat="1" applyFont="1" applyAlignment="1">
      <alignment horizontal="center" vertical="center"/>
    </xf>
    <xf numFmtId="190" fontId="9" fillId="0" borderId="12" xfId="0" applyNumberFormat="1" applyFont="1" applyBorder="1" applyAlignment="1">
      <alignment horizontal="right" vertical="center"/>
    </xf>
    <xf numFmtId="189" fontId="9" fillId="0" borderId="0" xfId="0" applyNumberFormat="1" applyFont="1" applyAlignment="1" quotePrefix="1">
      <alignment horizontal="left" vertical="center"/>
    </xf>
    <xf numFmtId="189" fontId="9" fillId="0" borderId="0" xfId="0" applyNumberFormat="1" applyFont="1" applyAlignment="1" quotePrefix="1">
      <alignment horizontal="center" vertical="center"/>
    </xf>
    <xf numFmtId="190" fontId="9" fillId="0" borderId="0" xfId="127" applyNumberFormat="1" applyFont="1" applyAlignment="1">
      <alignment horizontal="center" vertical="center"/>
      <protection/>
    </xf>
    <xf numFmtId="199" fontId="9" fillId="0" borderId="0" xfId="0" applyNumberFormat="1" applyFont="1" applyAlignment="1">
      <alignment vertical="center"/>
    </xf>
    <xf numFmtId="191" fontId="9" fillId="0" borderId="11" xfId="0" applyNumberFormat="1" applyFont="1" applyBorder="1" applyAlignment="1">
      <alignment horizontal="center" vertical="center"/>
    </xf>
    <xf numFmtId="191" fontId="9" fillId="0" borderId="11" xfId="0" applyNumberFormat="1" applyFont="1" applyBorder="1" applyAlignment="1">
      <alignment horizontal="left" vertical="center" shrinkToFit="1"/>
    </xf>
    <xf numFmtId="189" fontId="8" fillId="0" borderId="0" xfId="127" applyNumberFormat="1" applyFont="1" applyAlignment="1">
      <alignment horizontal="left" vertical="center"/>
      <protection/>
    </xf>
    <xf numFmtId="189" fontId="9" fillId="0" borderId="0" xfId="127" applyNumberFormat="1" applyFont="1" applyAlignment="1">
      <alignment horizontal="center" vertical="center"/>
      <protection/>
    </xf>
    <xf numFmtId="189" fontId="9" fillId="0" borderId="0" xfId="127" applyNumberFormat="1" applyFont="1" applyAlignment="1">
      <alignment horizontal="right" vertical="center"/>
      <protection/>
    </xf>
    <xf numFmtId="189" fontId="9" fillId="0" borderId="0" xfId="127" applyNumberFormat="1" applyFont="1" applyAlignment="1">
      <alignment horizontal="left" vertical="center"/>
      <protection/>
    </xf>
    <xf numFmtId="189" fontId="8" fillId="0" borderId="0" xfId="185" applyNumberFormat="1" applyFont="1" applyAlignment="1">
      <alignment horizontal="right" vertical="center"/>
      <protection/>
    </xf>
    <xf numFmtId="189" fontId="9" fillId="0" borderId="0" xfId="127" applyNumberFormat="1" applyFont="1" applyAlignment="1">
      <alignment vertical="center"/>
      <protection/>
    </xf>
    <xf numFmtId="189" fontId="8" fillId="0" borderId="11" xfId="127" applyNumberFormat="1" applyFont="1" applyBorder="1" applyAlignment="1">
      <alignment horizontal="left" vertical="center"/>
      <protection/>
    </xf>
    <xf numFmtId="189" fontId="9" fillId="0" borderId="11" xfId="127" applyNumberFormat="1" applyFont="1" applyBorder="1" applyAlignment="1">
      <alignment horizontal="center" vertical="center"/>
      <protection/>
    </xf>
    <xf numFmtId="189" fontId="9" fillId="0" borderId="11" xfId="127" applyNumberFormat="1" applyFont="1" applyBorder="1" applyAlignment="1">
      <alignment horizontal="right" vertical="center"/>
      <protection/>
    </xf>
    <xf numFmtId="189" fontId="9" fillId="0" borderId="11" xfId="127" applyNumberFormat="1" applyFont="1" applyBorder="1" applyAlignment="1">
      <alignment horizontal="left" vertical="center"/>
      <protection/>
    </xf>
    <xf numFmtId="189" fontId="8" fillId="0" borderId="0" xfId="127" applyNumberFormat="1" applyFont="1" applyAlignment="1">
      <alignment horizontal="right" vertical="center"/>
      <protection/>
    </xf>
    <xf numFmtId="189" fontId="8" fillId="0" borderId="11" xfId="127" applyNumberFormat="1" applyFont="1" applyBorder="1" applyAlignment="1">
      <alignment horizontal="right" vertical="center"/>
      <protection/>
    </xf>
    <xf numFmtId="190" fontId="8" fillId="0" borderId="11" xfId="186" applyNumberFormat="1" applyFont="1" applyBorder="1" applyAlignment="1">
      <alignment horizontal="right" vertical="center"/>
      <protection/>
    </xf>
    <xf numFmtId="189" fontId="8" fillId="0" borderId="0" xfId="127" applyNumberFormat="1" applyFont="1" applyAlignment="1">
      <alignment horizontal="center"/>
      <protection/>
    </xf>
    <xf numFmtId="189" fontId="8" fillId="0" borderId="0" xfId="127" applyNumberFormat="1" applyFont="1" applyAlignment="1">
      <alignment horizontal="center" vertical="center"/>
      <protection/>
    </xf>
    <xf numFmtId="189" fontId="8" fillId="0" borderId="0" xfId="127" applyNumberFormat="1" applyFont="1" applyAlignment="1" quotePrefix="1">
      <alignment horizontal="right" vertical="center"/>
      <protection/>
    </xf>
    <xf numFmtId="189" fontId="9" fillId="0" borderId="11" xfId="127" applyNumberFormat="1" applyFont="1" applyBorder="1" applyAlignment="1">
      <alignment vertical="center"/>
      <protection/>
    </xf>
    <xf numFmtId="0" fontId="8" fillId="0" borderId="0" xfId="186" applyFont="1" applyAlignment="1">
      <alignment vertical="center"/>
      <protection/>
    </xf>
    <xf numFmtId="190" fontId="9" fillId="0" borderId="0" xfId="186" applyNumberFormat="1" applyFont="1" applyAlignment="1">
      <alignment horizontal="center" vertical="center"/>
      <protection/>
    </xf>
    <xf numFmtId="0" fontId="9" fillId="0" borderId="0" xfId="186" applyFont="1" applyAlignment="1">
      <alignment horizontal="right" vertical="center"/>
      <protection/>
    </xf>
    <xf numFmtId="190" fontId="9" fillId="0" borderId="0" xfId="186" applyNumberFormat="1" applyFont="1" applyAlignment="1">
      <alignment horizontal="right" vertical="center"/>
      <protection/>
    </xf>
    <xf numFmtId="0" fontId="9" fillId="0" borderId="0" xfId="186" applyFont="1" applyAlignment="1">
      <alignment vertical="center"/>
      <protection/>
    </xf>
    <xf numFmtId="0" fontId="8" fillId="0" borderId="11" xfId="186" applyFont="1" applyBorder="1" applyAlignment="1">
      <alignment vertical="center"/>
      <protection/>
    </xf>
    <xf numFmtId="190" fontId="9" fillId="0" borderId="11" xfId="186" applyNumberFormat="1" applyFont="1" applyBorder="1" applyAlignment="1">
      <alignment horizontal="center" vertical="center"/>
      <protection/>
    </xf>
    <xf numFmtId="0" fontId="9" fillId="0" borderId="11" xfId="186" applyFont="1" applyBorder="1" applyAlignment="1">
      <alignment horizontal="right" vertical="center"/>
      <protection/>
    </xf>
    <xf numFmtId="190" fontId="9" fillId="0" borderId="11" xfId="186" applyNumberFormat="1" applyFont="1" applyBorder="1" applyAlignment="1">
      <alignment horizontal="right" vertical="center"/>
      <protection/>
    </xf>
    <xf numFmtId="0" fontId="9" fillId="0" borderId="11" xfId="186" applyFont="1" applyBorder="1" applyAlignment="1">
      <alignment horizontal="left" vertical="center" shrinkToFit="1"/>
      <protection/>
    </xf>
    <xf numFmtId="0" fontId="9" fillId="0" borderId="11" xfId="186" applyFont="1" applyBorder="1" applyAlignment="1">
      <alignment vertical="center"/>
      <protection/>
    </xf>
    <xf numFmtId="187" fontId="9" fillId="0" borderId="11" xfId="186" applyNumberFormat="1" applyFont="1" applyBorder="1" applyAlignment="1">
      <alignment horizontal="right" vertical="center"/>
      <protection/>
    </xf>
    <xf numFmtId="187" fontId="9" fillId="0" borderId="11" xfId="50" applyNumberFormat="1" applyFont="1" applyFill="1" applyBorder="1" applyAlignment="1">
      <alignment horizontal="right" vertical="center"/>
    </xf>
    <xf numFmtId="189" fontId="8" fillId="0" borderId="0" xfId="185" applyNumberFormat="1" applyFont="1" applyAlignment="1">
      <alignment horizontal="left" vertical="center"/>
      <protection/>
    </xf>
    <xf numFmtId="189" fontId="9" fillId="0" borderId="0" xfId="185" applyNumberFormat="1" applyFont="1" applyAlignment="1">
      <alignment horizontal="center" vertical="center"/>
      <protection/>
    </xf>
    <xf numFmtId="189" fontId="9" fillId="0" borderId="0" xfId="185" applyNumberFormat="1" applyFont="1" applyAlignment="1">
      <alignment horizontal="left" vertical="center"/>
      <protection/>
    </xf>
    <xf numFmtId="199" fontId="9" fillId="0" borderId="0" xfId="185" applyNumberFormat="1" applyFont="1" applyAlignment="1">
      <alignment horizontal="right" vertical="center"/>
      <protection/>
    </xf>
    <xf numFmtId="199" fontId="9" fillId="0" borderId="0" xfId="185" applyNumberFormat="1" applyFont="1" applyAlignment="1">
      <alignment horizontal="left" vertical="center"/>
      <protection/>
    </xf>
    <xf numFmtId="199" fontId="9" fillId="0" borderId="0" xfId="185" applyNumberFormat="1" applyFont="1" applyAlignment="1">
      <alignment horizontal="center" vertical="center"/>
      <protection/>
    </xf>
    <xf numFmtId="189" fontId="9" fillId="0" borderId="0" xfId="185" applyNumberFormat="1" applyFont="1" applyAlignment="1">
      <alignment vertical="center"/>
      <protection/>
    </xf>
    <xf numFmtId="189" fontId="8" fillId="0" borderId="11" xfId="187" applyNumberFormat="1" applyFont="1" applyBorder="1" applyAlignment="1">
      <alignment horizontal="left" vertical="center"/>
      <protection/>
    </xf>
    <xf numFmtId="189" fontId="8" fillId="0" borderId="11" xfId="185" applyNumberFormat="1" applyFont="1" applyBorder="1" applyAlignment="1">
      <alignment horizontal="left" vertical="center"/>
      <protection/>
    </xf>
    <xf numFmtId="189" fontId="9" fillId="0" borderId="11" xfId="185" applyNumberFormat="1" applyFont="1" applyBorder="1" applyAlignment="1">
      <alignment horizontal="center" vertical="center"/>
      <protection/>
    </xf>
    <xf numFmtId="189" fontId="9" fillId="0" borderId="11" xfId="185" applyNumberFormat="1" applyFont="1" applyBorder="1" applyAlignment="1">
      <alignment horizontal="left" vertical="center"/>
      <protection/>
    </xf>
    <xf numFmtId="199" fontId="9" fillId="0" borderId="11" xfId="185" applyNumberFormat="1" applyFont="1" applyBorder="1" applyAlignment="1">
      <alignment horizontal="left" vertical="center"/>
      <protection/>
    </xf>
    <xf numFmtId="199" fontId="9" fillId="0" borderId="11" xfId="185" applyNumberFormat="1" applyFont="1" applyBorder="1" applyAlignment="1">
      <alignment horizontal="center" vertical="center"/>
      <protection/>
    </xf>
    <xf numFmtId="189" fontId="8" fillId="0" borderId="0" xfId="185" applyNumberFormat="1" applyFont="1" applyAlignment="1">
      <alignment vertical="center"/>
      <protection/>
    </xf>
    <xf numFmtId="189" fontId="8" fillId="0" borderId="11" xfId="185" applyNumberFormat="1" applyFont="1" applyBorder="1" applyAlignment="1">
      <alignment horizontal="center" vertical="center"/>
      <protection/>
    </xf>
    <xf numFmtId="190" fontId="9" fillId="0" borderId="0" xfId="185" applyNumberFormat="1" applyFont="1" applyAlignment="1">
      <alignment horizontal="right" vertical="center"/>
      <protection/>
    </xf>
    <xf numFmtId="190" fontId="9" fillId="0" borderId="0" xfId="185" applyNumberFormat="1" applyFont="1" applyAlignment="1">
      <alignment vertical="center"/>
      <protection/>
    </xf>
    <xf numFmtId="190" fontId="9" fillId="0" borderId="11" xfId="185" applyNumberFormat="1" applyFont="1" applyBorder="1" applyAlignment="1">
      <alignment horizontal="right" vertical="center"/>
      <protection/>
    </xf>
    <xf numFmtId="190" fontId="9" fillId="0" borderId="0" xfId="185" applyNumberFormat="1" applyFont="1" applyAlignment="1">
      <alignment horizontal="left" vertical="center"/>
      <protection/>
    </xf>
    <xf numFmtId="190" fontId="9" fillId="0" borderId="0" xfId="185" applyNumberFormat="1" applyFont="1" applyAlignment="1">
      <alignment horizontal="center" vertical="center"/>
      <protection/>
    </xf>
    <xf numFmtId="187" fontId="9" fillId="0" borderId="0" xfId="185" applyNumberFormat="1" applyFont="1" applyAlignment="1">
      <alignment horizontal="right" vertical="center"/>
      <protection/>
    </xf>
    <xf numFmtId="0" fontId="8" fillId="0" borderId="0" xfId="0" applyFont="1" applyAlignment="1">
      <alignment vertical="center"/>
    </xf>
    <xf numFmtId="195" fontId="8" fillId="0" borderId="0" xfId="42" applyNumberFormat="1" applyFont="1" applyFill="1" applyAlignment="1">
      <alignment vertical="center"/>
    </xf>
    <xf numFmtId="195" fontId="9" fillId="0" borderId="0" xfId="42" applyNumberFormat="1" applyFont="1" applyFill="1" applyAlignment="1">
      <alignment vertical="center"/>
    </xf>
    <xf numFmtId="196" fontId="9" fillId="0" borderId="0" xfId="42" applyNumberFormat="1" applyFont="1" applyFill="1" applyAlignment="1">
      <alignment vertical="center"/>
    </xf>
    <xf numFmtId="196" fontId="9" fillId="0" borderId="0" xfId="42" applyNumberFormat="1" applyFont="1" applyFill="1" applyAlignment="1" quotePrefix="1">
      <alignment vertical="center"/>
    </xf>
    <xf numFmtId="0" fontId="9" fillId="0" borderId="0" xfId="0" applyFont="1" applyAlignment="1">
      <alignment vertical="center"/>
    </xf>
    <xf numFmtId="0" fontId="9" fillId="0" borderId="0" xfId="42" applyNumberFormat="1" applyFont="1" applyFill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185" applyFont="1" applyAlignment="1">
      <alignment horizontal="left" vertical="center"/>
      <protection/>
    </xf>
    <xf numFmtId="190" fontId="9" fillId="0" borderId="11" xfId="185" applyNumberFormat="1" applyFont="1" applyBorder="1" applyAlignment="1">
      <alignment vertical="center"/>
      <protection/>
    </xf>
    <xf numFmtId="189" fontId="9" fillId="0" borderId="0" xfId="185" applyNumberFormat="1" applyFont="1" applyAlignment="1" quotePrefix="1">
      <alignment horizontal="left" vertical="center"/>
      <protection/>
    </xf>
    <xf numFmtId="189" fontId="9" fillId="0" borderId="0" xfId="158" applyNumberFormat="1" applyFont="1" applyAlignment="1" quotePrefix="1">
      <alignment horizontal="left" vertical="center"/>
      <protection/>
    </xf>
    <xf numFmtId="189" fontId="9" fillId="0" borderId="0" xfId="158" applyNumberFormat="1" applyFont="1" applyAlignment="1">
      <alignment horizontal="left" vertical="center"/>
      <protection/>
    </xf>
    <xf numFmtId="189" fontId="8" fillId="0" borderId="0" xfId="158" applyNumberFormat="1" applyFont="1" applyAlignment="1">
      <alignment horizontal="left" vertical="center"/>
      <protection/>
    </xf>
    <xf numFmtId="189" fontId="8" fillId="0" borderId="0" xfId="158" applyNumberFormat="1" applyFont="1" applyAlignment="1">
      <alignment horizontal="center" vertical="center"/>
      <protection/>
    </xf>
    <xf numFmtId="190" fontId="8" fillId="0" borderId="0" xfId="158" applyNumberFormat="1" applyFont="1" applyAlignment="1">
      <alignment horizontal="right" vertical="center"/>
      <protection/>
    </xf>
    <xf numFmtId="190" fontId="8" fillId="0" borderId="0" xfId="158" applyNumberFormat="1" applyFont="1" applyAlignment="1">
      <alignment horizontal="left" vertical="center"/>
      <protection/>
    </xf>
    <xf numFmtId="190" fontId="8" fillId="0" borderId="0" xfId="158" applyNumberFormat="1" applyFont="1" applyAlignment="1">
      <alignment horizontal="center" vertical="center"/>
      <protection/>
    </xf>
    <xf numFmtId="189" fontId="9" fillId="0" borderId="0" xfId="158" applyNumberFormat="1" applyFont="1" applyAlignment="1">
      <alignment horizontal="center" vertical="center"/>
      <protection/>
    </xf>
    <xf numFmtId="190" fontId="9" fillId="0" borderId="0" xfId="158" applyNumberFormat="1" applyFont="1" applyAlignment="1">
      <alignment horizontal="right" vertical="center"/>
      <protection/>
    </xf>
    <xf numFmtId="192" fontId="9" fillId="0" borderId="0" xfId="158" applyNumberFormat="1" applyFont="1" applyAlignment="1">
      <alignment horizontal="left" vertical="center"/>
      <protection/>
    </xf>
    <xf numFmtId="192" fontId="9" fillId="0" borderId="0" xfId="158" applyNumberFormat="1" applyFont="1" applyAlignment="1">
      <alignment horizontal="center" vertical="center"/>
      <protection/>
    </xf>
    <xf numFmtId="189" fontId="8" fillId="0" borderId="0" xfId="0" applyNumberFormat="1" applyFont="1" applyAlignment="1">
      <alignment horizontal="center" vertical="center"/>
    </xf>
    <xf numFmtId="199" fontId="8" fillId="33" borderId="0" xfId="0" applyNumberFormat="1" applyFont="1" applyFill="1" applyAlignment="1">
      <alignment horizontal="right" vertical="center"/>
    </xf>
    <xf numFmtId="199" fontId="9" fillId="33" borderId="0" xfId="0" applyNumberFormat="1" applyFont="1" applyFill="1" applyAlignment="1">
      <alignment horizontal="right" vertical="center"/>
    </xf>
    <xf numFmtId="190" fontId="9" fillId="33" borderId="0" xfId="0" applyNumberFormat="1" applyFont="1" applyFill="1" applyAlignment="1">
      <alignment vertical="center"/>
    </xf>
    <xf numFmtId="190" fontId="9" fillId="33" borderId="11" xfId="127" applyNumberFormat="1" applyFont="1" applyFill="1" applyBorder="1" applyAlignment="1">
      <alignment horizontal="right" vertical="center"/>
      <protection/>
    </xf>
    <xf numFmtId="190" fontId="9" fillId="33" borderId="0" xfId="0" applyNumberFormat="1" applyFont="1" applyFill="1" applyAlignment="1">
      <alignment horizontal="right" vertical="center"/>
    </xf>
    <xf numFmtId="190" fontId="9" fillId="33" borderId="0" xfId="127" applyNumberFormat="1" applyFont="1" applyFill="1" applyAlignment="1">
      <alignment horizontal="right" vertical="center"/>
      <protection/>
    </xf>
    <xf numFmtId="190" fontId="8" fillId="33" borderId="0" xfId="158" applyNumberFormat="1" applyFont="1" applyFill="1" applyAlignment="1">
      <alignment horizontal="right" vertical="center"/>
      <protection/>
    </xf>
    <xf numFmtId="190" fontId="9" fillId="33" borderId="0" xfId="158" applyNumberFormat="1" applyFont="1" applyFill="1" applyAlignment="1">
      <alignment horizontal="right" vertical="center"/>
      <protection/>
    </xf>
    <xf numFmtId="0" fontId="9" fillId="0" borderId="0" xfId="42" applyNumberFormat="1" applyFont="1" applyFill="1" applyAlignment="1" quotePrefix="1">
      <alignment vertical="center"/>
    </xf>
    <xf numFmtId="190" fontId="9" fillId="0" borderId="12" xfId="185" applyNumberFormat="1" applyFont="1" applyBorder="1" applyAlignment="1">
      <alignment horizontal="right" vertical="center"/>
      <protection/>
    </xf>
    <xf numFmtId="189" fontId="8" fillId="0" borderId="11" xfId="188" applyNumberFormat="1" applyFont="1" applyBorder="1" applyAlignment="1">
      <alignment horizontal="left" vertical="center"/>
      <protection/>
    </xf>
    <xf numFmtId="190" fontId="9" fillId="0" borderId="12" xfId="127" applyNumberFormat="1" applyFont="1" applyBorder="1" applyAlignment="1">
      <alignment horizontal="right" vertical="center"/>
      <protection/>
    </xf>
    <xf numFmtId="190" fontId="9" fillId="33" borderId="12" xfId="127" applyNumberFormat="1" applyFont="1" applyFill="1" applyBorder="1" applyAlignment="1">
      <alignment horizontal="right" vertical="center"/>
      <protection/>
    </xf>
    <xf numFmtId="0" fontId="8" fillId="0" borderId="0" xfId="186" applyFont="1" applyAlignment="1">
      <alignment horizontal="right" vertical="center"/>
      <protection/>
    </xf>
    <xf numFmtId="0" fontId="8" fillId="0" borderId="0" xfId="186" applyFont="1" applyAlignment="1">
      <alignment horizontal="center" vertical="center"/>
      <protection/>
    </xf>
    <xf numFmtId="0" fontId="8" fillId="0" borderId="11" xfId="186" applyFont="1" applyBorder="1" applyAlignment="1">
      <alignment horizontal="right" vertical="center"/>
      <protection/>
    </xf>
    <xf numFmtId="190" fontId="8" fillId="0" borderId="0" xfId="186" applyNumberFormat="1" applyFont="1" applyAlignment="1">
      <alignment horizontal="right" vertical="center"/>
      <protection/>
    </xf>
    <xf numFmtId="0" fontId="9" fillId="0" borderId="0" xfId="186" applyFont="1" applyAlignment="1">
      <alignment horizontal="center" vertical="center"/>
      <protection/>
    </xf>
    <xf numFmtId="188" fontId="8" fillId="0" borderId="0" xfId="50" applyFont="1" applyFill="1" applyAlignment="1">
      <alignment horizontal="right" vertical="center"/>
    </xf>
    <xf numFmtId="190" fontId="8" fillId="0" borderId="0" xfId="50" applyNumberFormat="1" applyFont="1" applyFill="1" applyAlignment="1">
      <alignment horizontal="right" vertical="center"/>
    </xf>
    <xf numFmtId="190" fontId="8" fillId="0" borderId="0" xfId="50" applyNumberFormat="1" applyFont="1" applyFill="1" applyBorder="1" applyAlignment="1">
      <alignment horizontal="center" vertical="center"/>
    </xf>
    <xf numFmtId="190" fontId="8" fillId="0" borderId="0" xfId="50" applyNumberFormat="1" applyFont="1" applyFill="1" applyAlignment="1">
      <alignment horizontal="center" vertical="center"/>
    </xf>
    <xf numFmtId="190" fontId="8" fillId="0" borderId="0" xfId="127" applyNumberFormat="1" applyFont="1" applyAlignment="1">
      <alignment horizontal="center" vertical="center"/>
      <protection/>
    </xf>
    <xf numFmtId="190" fontId="8" fillId="0" borderId="0" xfId="127" applyNumberFormat="1" applyFont="1" applyAlignment="1">
      <alignment horizontal="right" vertical="center"/>
      <protection/>
    </xf>
    <xf numFmtId="190" fontId="8" fillId="0" borderId="11" xfId="0" applyNumberFormat="1" applyFont="1" applyBorder="1" applyAlignment="1">
      <alignment horizontal="right" vertical="center"/>
    </xf>
    <xf numFmtId="190" fontId="8" fillId="0" borderId="0" xfId="50" applyNumberFormat="1" applyFont="1" applyFill="1" applyBorder="1" applyAlignment="1">
      <alignment horizontal="right" vertical="center" wrapText="1"/>
    </xf>
    <xf numFmtId="190" fontId="8" fillId="0" borderId="0" xfId="50" applyNumberFormat="1" applyFont="1" applyFill="1" applyBorder="1" applyAlignment="1">
      <alignment horizontal="center" vertical="center" wrapText="1"/>
    </xf>
    <xf numFmtId="190" fontId="9" fillId="0" borderId="0" xfId="42" applyNumberFormat="1" applyFont="1" applyFill="1" applyAlignment="1">
      <alignment horizontal="center" vertical="center"/>
    </xf>
    <xf numFmtId="190" fontId="9" fillId="0" borderId="0" xfId="186" applyNumberFormat="1" applyFont="1" applyAlignment="1">
      <alignment vertical="center"/>
      <protection/>
    </xf>
    <xf numFmtId="202" fontId="9" fillId="0" borderId="0" xfId="186" applyNumberFormat="1" applyFont="1" applyAlignment="1">
      <alignment horizontal="center" vertical="center"/>
      <protection/>
    </xf>
    <xf numFmtId="187" fontId="9" fillId="0" borderId="0" xfId="186" applyNumberFormat="1" applyFont="1" applyAlignment="1">
      <alignment horizontal="right" vertical="center"/>
      <protection/>
    </xf>
    <xf numFmtId="190" fontId="9" fillId="0" borderId="11" xfId="186" applyNumberFormat="1" applyFont="1" applyBorder="1" applyAlignment="1">
      <alignment vertical="center"/>
      <protection/>
    </xf>
    <xf numFmtId="190" fontId="9" fillId="33" borderId="0" xfId="186" applyNumberFormat="1" applyFont="1" applyFill="1" applyAlignment="1">
      <alignment vertical="center"/>
      <protection/>
    </xf>
    <xf numFmtId="191" fontId="8" fillId="0" borderId="0" xfId="0" applyNumberFormat="1" applyFont="1" applyAlignment="1">
      <alignment vertical="center"/>
    </xf>
    <xf numFmtId="191" fontId="8" fillId="0" borderId="0" xfId="0" applyNumberFormat="1" applyFont="1" applyAlignment="1">
      <alignment horizontal="center" vertical="center"/>
    </xf>
    <xf numFmtId="191" fontId="8" fillId="0" borderId="11" xfId="0" applyNumberFormat="1" applyFont="1" applyBorder="1" applyAlignment="1">
      <alignment horizontal="center" vertical="center"/>
    </xf>
    <xf numFmtId="190" fontId="9" fillId="33" borderId="0" xfId="0" applyNumberFormat="1" applyFont="1" applyFill="1" applyAlignment="1" quotePrefix="1">
      <alignment horizontal="right" vertical="center"/>
    </xf>
    <xf numFmtId="190" fontId="9" fillId="0" borderId="0" xfId="0" applyNumberFormat="1" applyFont="1" applyAlignment="1" quotePrefix="1">
      <alignment horizontal="right" vertical="center"/>
    </xf>
    <xf numFmtId="189" fontId="9" fillId="33" borderId="0" xfId="0" applyNumberFormat="1" applyFont="1" applyFill="1" applyAlignment="1">
      <alignment vertical="center"/>
    </xf>
    <xf numFmtId="190" fontId="9" fillId="33" borderId="11" xfId="0" applyNumberFormat="1" applyFont="1" applyFill="1" applyBorder="1" applyAlignment="1">
      <alignment vertical="center"/>
    </xf>
    <xf numFmtId="190" fontId="9" fillId="0" borderId="11" xfId="0" applyNumberFormat="1" applyFont="1" applyBorder="1" applyAlignment="1">
      <alignment vertical="center"/>
    </xf>
    <xf numFmtId="190" fontId="9" fillId="33" borderId="11" xfId="158" applyNumberFormat="1" applyFont="1" applyFill="1" applyBorder="1" applyAlignment="1">
      <alignment horizontal="right" vertical="center"/>
      <protection/>
    </xf>
    <xf numFmtId="190" fontId="9" fillId="0" borderId="11" xfId="158" applyNumberFormat="1" applyFont="1" applyBorder="1" applyAlignment="1">
      <alignment horizontal="right" vertical="center"/>
      <protection/>
    </xf>
    <xf numFmtId="199" fontId="9" fillId="0" borderId="0" xfId="158" applyNumberFormat="1" applyFont="1" applyAlignment="1">
      <alignment horizontal="right" vertical="center"/>
      <protection/>
    </xf>
    <xf numFmtId="199" fontId="8" fillId="33" borderId="0" xfId="158" applyNumberFormat="1" applyFont="1" applyFill="1" applyAlignment="1">
      <alignment horizontal="right" vertical="center"/>
      <protection/>
    </xf>
    <xf numFmtId="199" fontId="8" fillId="0" borderId="0" xfId="158" applyNumberFormat="1" applyFont="1" applyAlignment="1">
      <alignment horizontal="right" vertical="center"/>
      <protection/>
    </xf>
    <xf numFmtId="190" fontId="9" fillId="0" borderId="0" xfId="158" applyNumberFormat="1" applyFont="1" applyAlignment="1">
      <alignment horizontal="left" vertical="center"/>
      <protection/>
    </xf>
    <xf numFmtId="190" fontId="9" fillId="0" borderId="0" xfId="158" applyNumberFormat="1" applyFont="1" applyAlignment="1">
      <alignment horizontal="center" vertical="center"/>
      <protection/>
    </xf>
    <xf numFmtId="199" fontId="9" fillId="0" borderId="11" xfId="158" applyNumberFormat="1" applyFont="1" applyBorder="1" applyAlignment="1">
      <alignment horizontal="right" vertical="center"/>
      <protection/>
    </xf>
    <xf numFmtId="199" fontId="9" fillId="0" borderId="11" xfId="158" applyNumberFormat="1" applyFont="1" applyBorder="1" applyAlignment="1">
      <alignment horizontal="left" vertical="center"/>
      <protection/>
    </xf>
    <xf numFmtId="199" fontId="9" fillId="0" borderId="11" xfId="158" applyNumberFormat="1" applyFont="1" applyBorder="1" applyAlignment="1">
      <alignment horizontal="center" vertical="center"/>
      <protection/>
    </xf>
    <xf numFmtId="199" fontId="9" fillId="33" borderId="0" xfId="158" applyNumberFormat="1" applyFont="1" applyFill="1" applyAlignment="1">
      <alignment horizontal="right" vertical="center"/>
      <protection/>
    </xf>
    <xf numFmtId="199" fontId="9" fillId="0" borderId="0" xfId="158" applyNumberFormat="1" applyFont="1" applyAlignment="1">
      <alignment horizontal="left" vertical="center"/>
      <protection/>
    </xf>
    <xf numFmtId="199" fontId="9" fillId="0" borderId="0" xfId="158" applyNumberFormat="1" applyFont="1" applyAlignment="1">
      <alignment horizontal="center" vertical="center"/>
      <protection/>
    </xf>
    <xf numFmtId="190" fontId="9" fillId="33" borderId="12" xfId="158" applyNumberFormat="1" applyFont="1" applyFill="1" applyBorder="1" applyAlignment="1">
      <alignment horizontal="right" vertical="center"/>
      <protection/>
    </xf>
    <xf numFmtId="190" fontId="9" fillId="0" borderId="12" xfId="158" applyNumberFormat="1" applyFont="1" applyBorder="1" applyAlignment="1">
      <alignment horizontal="right" vertical="center"/>
      <protection/>
    </xf>
    <xf numFmtId="200" fontId="9" fillId="0" borderId="0" xfId="158" applyNumberFormat="1" applyFont="1" applyAlignment="1">
      <alignment horizontal="right" vertical="center"/>
      <protection/>
    </xf>
    <xf numFmtId="199" fontId="10" fillId="0" borderId="0" xfId="0" applyNumberFormat="1" applyFont="1" applyAlignment="1">
      <alignment horizontal="right" vertical="center"/>
    </xf>
    <xf numFmtId="191" fontId="9" fillId="0" borderId="0" xfId="185" applyNumberFormat="1" applyFont="1" applyAlignment="1" quotePrefix="1">
      <alignment horizontal="center" vertical="center"/>
      <protection/>
    </xf>
    <xf numFmtId="187" fontId="9" fillId="33" borderId="0" xfId="0" applyNumberFormat="1" applyFont="1" applyFill="1" applyAlignment="1">
      <alignment horizontal="right" vertical="center"/>
    </xf>
    <xf numFmtId="190" fontId="9" fillId="33" borderId="11" xfId="0" applyNumberFormat="1" applyFont="1" applyFill="1" applyBorder="1" applyAlignment="1">
      <alignment horizontal="right" vertical="center"/>
    </xf>
    <xf numFmtId="190" fontId="9" fillId="33" borderId="12" xfId="0" applyNumberFormat="1" applyFont="1" applyFill="1" applyBorder="1" applyAlignment="1">
      <alignment horizontal="right" vertical="center"/>
    </xf>
    <xf numFmtId="199" fontId="9" fillId="33" borderId="0" xfId="0" applyNumberFormat="1" applyFont="1" applyFill="1" applyAlignment="1">
      <alignment vertical="center"/>
    </xf>
    <xf numFmtId="199" fontId="9" fillId="33" borderId="0" xfId="185" applyNumberFormat="1" applyFont="1" applyFill="1" applyAlignment="1">
      <alignment horizontal="right" vertical="center"/>
      <protection/>
    </xf>
    <xf numFmtId="190" fontId="9" fillId="33" borderId="0" xfId="185" applyNumberFormat="1" applyFont="1" applyFill="1" applyAlignment="1">
      <alignment horizontal="right" vertical="center"/>
      <protection/>
    </xf>
    <xf numFmtId="190" fontId="9" fillId="33" borderId="0" xfId="185" applyNumberFormat="1" applyFont="1" applyFill="1" applyAlignment="1">
      <alignment vertical="center"/>
      <protection/>
    </xf>
    <xf numFmtId="190" fontId="9" fillId="33" borderId="11" xfId="185" applyNumberFormat="1" applyFont="1" applyFill="1" applyBorder="1" applyAlignment="1">
      <alignment horizontal="right" vertical="center"/>
      <protection/>
    </xf>
    <xf numFmtId="199" fontId="9" fillId="33" borderId="11" xfId="185" applyNumberFormat="1" applyFont="1" applyFill="1" applyBorder="1" applyAlignment="1">
      <alignment horizontal="right" vertical="center"/>
      <protection/>
    </xf>
    <xf numFmtId="190" fontId="9" fillId="33" borderId="11" xfId="185" applyNumberFormat="1" applyFont="1" applyFill="1" applyBorder="1" applyAlignment="1">
      <alignment vertical="center"/>
      <protection/>
    </xf>
    <xf numFmtId="190" fontId="9" fillId="33" borderId="12" xfId="185" applyNumberFormat="1" applyFont="1" applyFill="1" applyBorder="1" applyAlignment="1">
      <alignment horizontal="right" vertical="center"/>
      <protection/>
    </xf>
    <xf numFmtId="200" fontId="9" fillId="33" borderId="0" xfId="158" applyNumberFormat="1" applyFont="1" applyFill="1" applyAlignment="1">
      <alignment horizontal="right" vertical="center"/>
      <protection/>
    </xf>
    <xf numFmtId="190" fontId="8" fillId="0" borderId="0" xfId="0" applyNumberFormat="1" applyFont="1" applyAlignment="1">
      <alignment horizontal="right" vertical="center"/>
    </xf>
    <xf numFmtId="189" fontId="8" fillId="0" borderId="0" xfId="127" applyNumberFormat="1" applyFont="1" applyAlignment="1" quotePrefix="1">
      <alignment horizontal="left" vertical="center"/>
      <protection/>
    </xf>
    <xf numFmtId="190" fontId="67" fillId="33" borderId="0" xfId="127" applyNumberFormat="1" applyFont="1" applyFill="1" applyAlignment="1">
      <alignment horizontal="right" vertical="center"/>
      <protection/>
    </xf>
    <xf numFmtId="190" fontId="9" fillId="33" borderId="13" xfId="186" applyNumberFormat="1" applyFont="1" applyFill="1" applyBorder="1" applyAlignment="1">
      <alignment vertical="center"/>
      <protection/>
    </xf>
    <xf numFmtId="190" fontId="9" fillId="33" borderId="12" xfId="186" applyNumberFormat="1" applyFont="1" applyFill="1" applyBorder="1" applyAlignment="1">
      <alignment vertical="center"/>
      <protection/>
    </xf>
    <xf numFmtId="189" fontId="9" fillId="0" borderId="0" xfId="0" applyNumberFormat="1" applyFont="1" applyAlignment="1" quotePrefix="1">
      <alignment vertical="center"/>
    </xf>
    <xf numFmtId="189" fontId="9" fillId="0" borderId="11" xfId="0" applyNumberFormat="1" applyFont="1" applyBorder="1" applyAlignment="1">
      <alignment vertical="center"/>
    </xf>
    <xf numFmtId="191" fontId="9" fillId="0" borderId="0" xfId="185" applyNumberFormat="1" applyFont="1" applyAlignment="1">
      <alignment horizontal="center" vertical="center"/>
      <protection/>
    </xf>
    <xf numFmtId="189" fontId="9" fillId="0" borderId="11" xfId="0" applyNumberFormat="1" applyFont="1" applyBorder="1" applyAlignment="1">
      <alignment horizontal="left" vertical="center" shrinkToFit="1"/>
    </xf>
    <xf numFmtId="192" fontId="9" fillId="33" borderId="0" xfId="159" applyNumberFormat="1" applyFont="1" applyFill="1" applyAlignment="1">
      <alignment horizontal="right" vertical="center"/>
      <protection/>
    </xf>
    <xf numFmtId="192" fontId="9" fillId="0" borderId="0" xfId="159" applyNumberFormat="1" applyFont="1" applyAlignment="1">
      <alignment horizontal="right" vertical="center"/>
      <protection/>
    </xf>
    <xf numFmtId="190" fontId="8" fillId="0" borderId="11" xfId="50" applyNumberFormat="1" applyFont="1" applyFill="1" applyBorder="1" applyAlignment="1">
      <alignment horizontal="center" vertical="center"/>
    </xf>
    <xf numFmtId="190" fontId="9" fillId="33" borderId="11" xfId="186" applyNumberFormat="1" applyFont="1" applyFill="1" applyBorder="1" applyAlignment="1">
      <alignment vertical="center"/>
      <protection/>
    </xf>
    <xf numFmtId="190" fontId="9" fillId="0" borderId="13" xfId="186" applyNumberFormat="1" applyFont="1" applyBorder="1" applyAlignment="1">
      <alignment vertical="center"/>
      <protection/>
    </xf>
    <xf numFmtId="190" fontId="9" fillId="0" borderId="12" xfId="186" applyNumberFormat="1" applyFont="1" applyBorder="1" applyAlignment="1">
      <alignment vertical="center"/>
      <protection/>
    </xf>
    <xf numFmtId="190" fontId="67" fillId="0" borderId="0" xfId="127" applyNumberFormat="1" applyFont="1" applyAlignment="1">
      <alignment horizontal="right" vertical="center"/>
      <protection/>
    </xf>
    <xf numFmtId="10" fontId="10" fillId="0" borderId="0" xfId="191" applyNumberFormat="1" applyFont="1" applyAlignment="1">
      <alignment horizontal="right" vertical="center"/>
    </xf>
    <xf numFmtId="199" fontId="9" fillId="33" borderId="0" xfId="0" applyNumberFormat="1" applyFont="1" applyFill="1" applyAlignment="1" quotePrefix="1">
      <alignment horizontal="right" vertical="center"/>
    </xf>
    <xf numFmtId="199" fontId="9" fillId="33" borderId="11" xfId="0" applyNumberFormat="1" applyFont="1" applyFill="1" applyBorder="1" applyAlignment="1">
      <alignment vertical="center"/>
    </xf>
    <xf numFmtId="199" fontId="9" fillId="33" borderId="11" xfId="158" applyNumberFormat="1" applyFont="1" applyFill="1" applyBorder="1" applyAlignment="1">
      <alignment horizontal="right" vertical="center"/>
      <protection/>
    </xf>
    <xf numFmtId="199" fontId="9" fillId="33" borderId="12" xfId="158" applyNumberFormat="1" applyFont="1" applyFill="1" applyBorder="1" applyAlignment="1">
      <alignment horizontal="right" vertical="center"/>
      <protection/>
    </xf>
    <xf numFmtId="199" fontId="9" fillId="0" borderId="11" xfId="0" applyNumberFormat="1" applyFont="1" applyBorder="1" applyAlignment="1">
      <alignment horizontal="left" vertical="center" shrinkToFit="1"/>
    </xf>
    <xf numFmtId="199" fontId="8" fillId="0" borderId="11" xfId="185" applyNumberFormat="1" applyFont="1" applyBorder="1" applyAlignment="1">
      <alignment horizontal="right" vertical="center"/>
      <protection/>
    </xf>
    <xf numFmtId="189" fontId="9" fillId="0" borderId="11" xfId="0" applyNumberFormat="1" applyFont="1" applyBorder="1" applyAlignment="1">
      <alignment horizontal="left" vertical="center" shrinkToFit="1"/>
    </xf>
    <xf numFmtId="190" fontId="8" fillId="0" borderId="11" xfId="50" applyNumberFormat="1" applyFont="1" applyFill="1" applyBorder="1" applyAlignment="1">
      <alignment horizontal="center" vertical="center"/>
    </xf>
    <xf numFmtId="190" fontId="8" fillId="0" borderId="14" xfId="186" applyNumberFormat="1" applyFont="1" applyBorder="1" applyAlignment="1">
      <alignment horizontal="center" vertical="center"/>
      <protection/>
    </xf>
    <xf numFmtId="0" fontId="8" fillId="0" borderId="11" xfId="186" applyFont="1" applyBorder="1" applyAlignment="1">
      <alignment horizontal="center" vertical="center"/>
      <protection/>
    </xf>
    <xf numFmtId="0" fontId="8" fillId="0" borderId="14" xfId="186" applyFont="1" applyBorder="1" applyAlignment="1">
      <alignment horizontal="center" vertical="center"/>
      <protection/>
    </xf>
    <xf numFmtId="189" fontId="8" fillId="0" borderId="11" xfId="127" applyNumberFormat="1" applyFont="1" applyBorder="1" applyAlignment="1">
      <alignment horizontal="center"/>
      <protection/>
    </xf>
    <xf numFmtId="189" fontId="8" fillId="0" borderId="11" xfId="127" applyNumberFormat="1" applyFont="1" applyBorder="1" applyAlignment="1">
      <alignment horizontal="center" vertical="center"/>
      <protection/>
    </xf>
    <xf numFmtId="189" fontId="8" fillId="0" borderId="14" xfId="127" applyNumberFormat="1" applyFont="1" applyBorder="1" applyAlignment="1">
      <alignment horizontal="center" vertical="center"/>
      <protection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4 3" xfId="45"/>
    <cellStyle name="Comma 10 15 2" xfId="46"/>
    <cellStyle name="Comma 11" xfId="47"/>
    <cellStyle name="Comma 11 2 2 4" xfId="48"/>
    <cellStyle name="Comma 12" xfId="49"/>
    <cellStyle name="Comma 12 2 2" xfId="50"/>
    <cellStyle name="Comma 12 2 2 2" xfId="51"/>
    <cellStyle name="Comma 12 2 2 2 2" xfId="52"/>
    <cellStyle name="Comma 13" xfId="53"/>
    <cellStyle name="Comma 13 2 3" xfId="54"/>
    <cellStyle name="Comma 160" xfId="55"/>
    <cellStyle name="Comma 162" xfId="56"/>
    <cellStyle name="Comma 175" xfId="57"/>
    <cellStyle name="Comma 176" xfId="58"/>
    <cellStyle name="Comma 182" xfId="59"/>
    <cellStyle name="Comma 2" xfId="60"/>
    <cellStyle name="Comma 2 2" xfId="61"/>
    <cellStyle name="Comma 2 2 2" xfId="62"/>
    <cellStyle name="Comma 2 3" xfId="63"/>
    <cellStyle name="Comma 2 3 2" xfId="64"/>
    <cellStyle name="Comma 2 4" xfId="65"/>
    <cellStyle name="Comma 26" xfId="66"/>
    <cellStyle name="Comma 3" xfId="67"/>
    <cellStyle name="Comma 3 2" xfId="68"/>
    <cellStyle name="Comma 3 2 2" xfId="69"/>
    <cellStyle name="Comma 3 2 2 2" xfId="70"/>
    <cellStyle name="Comma 3 2 2 3" xfId="71"/>
    <cellStyle name="Comma 3 3" xfId="72"/>
    <cellStyle name="Comma 3 3 2" xfId="73"/>
    <cellStyle name="Comma 3 4" xfId="74"/>
    <cellStyle name="Comma 3 5" xfId="75"/>
    <cellStyle name="Comma 39" xfId="76"/>
    <cellStyle name="Comma 4" xfId="77"/>
    <cellStyle name="Comma 4 2" xfId="78"/>
    <cellStyle name="Comma 4 2 2 2 2 2" xfId="79"/>
    <cellStyle name="Comma 4 3" xfId="80"/>
    <cellStyle name="Comma 4 4" xfId="81"/>
    <cellStyle name="Comma 4 5" xfId="82"/>
    <cellStyle name="Comma 43 7" xfId="83"/>
    <cellStyle name="Comma 5" xfId="84"/>
    <cellStyle name="Comma 5 2" xfId="85"/>
    <cellStyle name="Comma 5 3" xfId="86"/>
    <cellStyle name="Comma 5 34" xfId="87"/>
    <cellStyle name="Comma 5 4" xfId="88"/>
    <cellStyle name="Comma 6" xfId="89"/>
    <cellStyle name="Comma 6 2" xfId="90"/>
    <cellStyle name="Comma 6 3" xfId="91"/>
    <cellStyle name="Comma 69 2" xfId="92"/>
    <cellStyle name="Comma 7" xfId="93"/>
    <cellStyle name="Comma 7 2" xfId="94"/>
    <cellStyle name="Comma 8" xfId="95"/>
    <cellStyle name="Comma 8 2" xfId="96"/>
    <cellStyle name="Comma 9" xfId="97"/>
    <cellStyle name="Comma 9 2" xfId="98"/>
    <cellStyle name="Currency" xfId="99"/>
    <cellStyle name="Currency [0]" xfId="100"/>
    <cellStyle name="Currency 2" xfId="101"/>
    <cellStyle name="Explanatory Text" xfId="102"/>
    <cellStyle name="Explanatory Text 11" xfId="103"/>
    <cellStyle name="Explanatory Text 2" xfId="104"/>
    <cellStyle name="Followed Hyperlink 2" xfId="105"/>
    <cellStyle name="Good" xfId="106"/>
    <cellStyle name="Heading 1" xfId="107"/>
    <cellStyle name="Heading 2" xfId="108"/>
    <cellStyle name="Heading 3" xfId="109"/>
    <cellStyle name="Heading 4" xfId="110"/>
    <cellStyle name="Hyperlink 2" xfId="111"/>
    <cellStyle name="Hyperlink 2 2" xfId="112"/>
    <cellStyle name="Hyperlink 2 3" xfId="113"/>
    <cellStyle name="Hyperlink 2 4" xfId="114"/>
    <cellStyle name="Hyperlink 3" xfId="115"/>
    <cellStyle name="Hyperlink 4" xfId="116"/>
    <cellStyle name="Hyperlink 5" xfId="117"/>
    <cellStyle name="Input" xfId="118"/>
    <cellStyle name="Linked Cell" xfId="119"/>
    <cellStyle name="Neutral" xfId="120"/>
    <cellStyle name="Normal - Style1" xfId="121"/>
    <cellStyle name="Normal 10" xfId="122"/>
    <cellStyle name="Normal 10 4" xfId="123"/>
    <cellStyle name="Normal 11" xfId="124"/>
    <cellStyle name="Normal 11 8" xfId="125"/>
    <cellStyle name="Normal 2" xfId="126"/>
    <cellStyle name="Normal 2 13" xfId="127"/>
    <cellStyle name="Normal 2 2" xfId="128"/>
    <cellStyle name="Normal 2 2 2" xfId="129"/>
    <cellStyle name="Normal 2 2 3" xfId="130"/>
    <cellStyle name="Normal 2 3" xfId="131"/>
    <cellStyle name="Normal 2 3 2" xfId="132"/>
    <cellStyle name="Normal 2 3 3" xfId="133"/>
    <cellStyle name="Normal 2 3 5" xfId="134"/>
    <cellStyle name="Normal 2 4" xfId="135"/>
    <cellStyle name="Normal 23" xfId="136"/>
    <cellStyle name="Normal 253" xfId="137"/>
    <cellStyle name="Normal 271" xfId="138"/>
    <cellStyle name="Normal 272" xfId="139"/>
    <cellStyle name="Normal 273" xfId="140"/>
    <cellStyle name="Normal 274" xfId="141"/>
    <cellStyle name="Normal 275" xfId="142"/>
    <cellStyle name="Normal 276" xfId="143"/>
    <cellStyle name="Normal 277" xfId="144"/>
    <cellStyle name="Normal 278" xfId="145"/>
    <cellStyle name="Normal 279" xfId="146"/>
    <cellStyle name="Normal 280" xfId="147"/>
    <cellStyle name="Normal 281" xfId="148"/>
    <cellStyle name="Normal 282" xfId="149"/>
    <cellStyle name="Normal 283" xfId="150"/>
    <cellStyle name="Normal 284" xfId="151"/>
    <cellStyle name="Normal 285" xfId="152"/>
    <cellStyle name="Normal 286" xfId="153"/>
    <cellStyle name="Normal 288" xfId="154"/>
    <cellStyle name="Normal 289" xfId="155"/>
    <cellStyle name="Normal 290" xfId="156"/>
    <cellStyle name="Normal 296" xfId="157"/>
    <cellStyle name="Normal 3" xfId="158"/>
    <cellStyle name="Normal 3 2" xfId="159"/>
    <cellStyle name="Normal 3 2 2" xfId="160"/>
    <cellStyle name="Normal 3 2 2 2" xfId="161"/>
    <cellStyle name="Normal 3 3" xfId="162"/>
    <cellStyle name="Normal 3 3 2" xfId="163"/>
    <cellStyle name="Normal 3 3 2 3" xfId="164"/>
    <cellStyle name="Normal 3 3 3" xfId="165"/>
    <cellStyle name="Normal 3 4" xfId="166"/>
    <cellStyle name="Normal 3 5" xfId="167"/>
    <cellStyle name="Normal 354" xfId="168"/>
    <cellStyle name="Normal 365" xfId="169"/>
    <cellStyle name="Normal 4" xfId="170"/>
    <cellStyle name="Normal 4 2" xfId="171"/>
    <cellStyle name="Normal 4 2 2" xfId="172"/>
    <cellStyle name="Normal 4 3" xfId="173"/>
    <cellStyle name="Normal 4 5" xfId="174"/>
    <cellStyle name="Normal 5" xfId="175"/>
    <cellStyle name="Normal 5 2" xfId="176"/>
    <cellStyle name="Normal 6" xfId="177"/>
    <cellStyle name="Normal 6 2" xfId="178"/>
    <cellStyle name="Normal 6 3" xfId="179"/>
    <cellStyle name="Normal 7" xfId="180"/>
    <cellStyle name="Normal 7 2" xfId="181"/>
    <cellStyle name="Normal 71" xfId="182"/>
    <cellStyle name="Normal 8" xfId="183"/>
    <cellStyle name="Normal 9" xfId="184"/>
    <cellStyle name="Normal_EGCO_June10 TE" xfId="185"/>
    <cellStyle name="Normal_KEGCO_2002" xfId="186"/>
    <cellStyle name="Normal_Sheet5" xfId="187"/>
    <cellStyle name="Normal_Sheet7 2" xfId="188"/>
    <cellStyle name="Note" xfId="189"/>
    <cellStyle name="Output" xfId="190"/>
    <cellStyle name="Percent" xfId="191"/>
    <cellStyle name="Percent 2" xfId="192"/>
    <cellStyle name="Percent 2 2" xfId="193"/>
    <cellStyle name="Percent 2 3" xfId="194"/>
    <cellStyle name="Percent 2 4" xfId="195"/>
    <cellStyle name="Percent 3" xfId="196"/>
    <cellStyle name="Percent 3 2" xfId="197"/>
    <cellStyle name="Percent 3 3" xfId="198"/>
    <cellStyle name="Percent 4" xfId="199"/>
    <cellStyle name="Percent 5" xfId="200"/>
    <cellStyle name="Percent 6" xfId="201"/>
    <cellStyle name="Percent 7" xfId="202"/>
    <cellStyle name="Title" xfId="203"/>
    <cellStyle name="Total" xfId="204"/>
    <cellStyle name="Warning Text" xfId="205"/>
    <cellStyle name="ข้อความอธิบาย 9" xfId="206"/>
    <cellStyle name="เครื่องหมายจุลภาค 4 2" xfId="207"/>
    <cellStyle name="ปกติ_USCT2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L155"/>
  <sheetViews>
    <sheetView zoomScaleSheetLayoutView="100" zoomScalePageLayoutView="0" workbookViewId="0" topLeftCell="A1">
      <selection activeCell="C16" sqref="C16"/>
    </sheetView>
  </sheetViews>
  <sheetFormatPr defaultColWidth="9.140625" defaultRowHeight="21.75" customHeight="1"/>
  <cols>
    <col min="1" max="2" width="1.1484375" style="3" customWidth="1"/>
    <col min="3" max="3" width="44.28125" style="3" customWidth="1"/>
    <col min="4" max="4" width="7.8515625" style="2" customWidth="1"/>
    <col min="5" max="5" width="0.85546875" style="3" customWidth="1"/>
    <col min="6" max="6" width="12.57421875" style="4" customWidth="1"/>
    <col min="7" max="7" width="0.85546875" style="5" customWidth="1"/>
    <col min="8" max="8" width="11.7109375" style="4" customWidth="1"/>
    <col min="9" max="9" width="0.85546875" style="6" customWidth="1"/>
    <col min="10" max="10" width="11.7109375" style="4" customWidth="1"/>
    <col min="11" max="11" width="0.85546875" style="5" customWidth="1"/>
    <col min="12" max="12" width="11.7109375" style="4" customWidth="1"/>
    <col min="13" max="16384" width="9.140625" style="8" customWidth="1"/>
  </cols>
  <sheetData>
    <row r="1" spans="1:3" ht="21.75" customHeight="1">
      <c r="A1" s="1" t="s">
        <v>0</v>
      </c>
      <c r="B1" s="1"/>
      <c r="C1" s="1"/>
    </row>
    <row r="2" spans="1:3" ht="21.75" customHeight="1">
      <c r="A2" s="1" t="s">
        <v>1</v>
      </c>
      <c r="B2" s="1"/>
      <c r="C2" s="1"/>
    </row>
    <row r="3" spans="1:12" ht="21.75" customHeight="1">
      <c r="A3" s="9" t="s">
        <v>2</v>
      </c>
      <c r="B3" s="9"/>
      <c r="C3" s="9"/>
      <c r="D3" s="10"/>
      <c r="E3" s="11"/>
      <c r="F3" s="12"/>
      <c r="G3" s="13"/>
      <c r="H3" s="12"/>
      <c r="I3" s="14"/>
      <c r="J3" s="12"/>
      <c r="K3" s="13"/>
      <c r="L3" s="12"/>
    </row>
    <row r="4" ht="19.5" customHeight="1"/>
    <row r="5" spans="1:12" ht="19.5" customHeight="1">
      <c r="A5" s="8"/>
      <c r="D5" s="15"/>
      <c r="E5" s="1"/>
      <c r="F5" s="210" t="s">
        <v>3</v>
      </c>
      <c r="G5" s="210"/>
      <c r="H5" s="210"/>
      <c r="I5" s="16"/>
      <c r="J5" s="210" t="s">
        <v>4</v>
      </c>
      <c r="K5" s="210"/>
      <c r="L5" s="210"/>
    </row>
    <row r="6" spans="5:12" ht="19.5" customHeight="1">
      <c r="E6" s="1"/>
      <c r="F6" s="16" t="s">
        <v>5</v>
      </c>
      <c r="G6" s="19"/>
      <c r="H6" s="16" t="s">
        <v>6</v>
      </c>
      <c r="I6" s="20"/>
      <c r="J6" s="16" t="s">
        <v>5</v>
      </c>
      <c r="K6" s="19"/>
      <c r="L6" s="16" t="s">
        <v>6</v>
      </c>
    </row>
    <row r="7" spans="4:12" ht="19.5" customHeight="1">
      <c r="D7" s="21" t="s">
        <v>7</v>
      </c>
      <c r="E7" s="1"/>
      <c r="F7" s="18" t="s">
        <v>8</v>
      </c>
      <c r="G7" s="22"/>
      <c r="H7" s="18" t="s">
        <v>8</v>
      </c>
      <c r="I7" s="23"/>
      <c r="J7" s="18" t="s">
        <v>8</v>
      </c>
      <c r="K7" s="22"/>
      <c r="L7" s="18" t="s">
        <v>8</v>
      </c>
    </row>
    <row r="8" spans="4:12" ht="3.75" customHeight="1">
      <c r="D8" s="116"/>
      <c r="E8" s="1"/>
      <c r="F8" s="117"/>
      <c r="G8" s="22"/>
      <c r="H8" s="7"/>
      <c r="I8" s="23"/>
      <c r="J8" s="117"/>
      <c r="K8" s="22"/>
      <c r="L8" s="7"/>
    </row>
    <row r="9" spans="1:10" ht="19.5" customHeight="1">
      <c r="A9" s="1" t="s">
        <v>9</v>
      </c>
      <c r="F9" s="118"/>
      <c r="J9" s="118"/>
    </row>
    <row r="10" spans="1:10" ht="3.75" customHeight="1">
      <c r="A10" s="1"/>
      <c r="F10" s="118"/>
      <c r="J10" s="118"/>
    </row>
    <row r="11" spans="1:12" ht="19.5" customHeight="1">
      <c r="A11" s="1" t="s">
        <v>10</v>
      </c>
      <c r="F11" s="176"/>
      <c r="G11" s="25"/>
      <c r="H11" s="24"/>
      <c r="I11" s="26"/>
      <c r="J11" s="176"/>
      <c r="K11" s="25"/>
      <c r="L11" s="24"/>
    </row>
    <row r="12" spans="1:12" ht="3.75" customHeight="1">
      <c r="A12" s="1"/>
      <c r="F12" s="176"/>
      <c r="G12" s="25"/>
      <c r="H12" s="24"/>
      <c r="I12" s="26"/>
      <c r="J12" s="176"/>
      <c r="K12" s="25"/>
      <c r="L12" s="24"/>
    </row>
    <row r="13" spans="1:12" ht="19.5" customHeight="1">
      <c r="A13" s="3" t="s">
        <v>11</v>
      </c>
      <c r="D13" s="2">
        <v>9</v>
      </c>
      <c r="F13" s="122">
        <v>3210732378</v>
      </c>
      <c r="G13" s="28"/>
      <c r="H13" s="27">
        <v>2926971651</v>
      </c>
      <c r="I13" s="28"/>
      <c r="J13" s="122">
        <v>250396273</v>
      </c>
      <c r="K13" s="27"/>
      <c r="L13" s="27">
        <v>662435476</v>
      </c>
    </row>
    <row r="14" spans="1:12" ht="19.5" customHeight="1">
      <c r="A14" s="3" t="s">
        <v>12</v>
      </c>
      <c r="D14" s="2">
        <v>10</v>
      </c>
      <c r="F14" s="122">
        <v>11971854</v>
      </c>
      <c r="G14" s="28"/>
      <c r="H14" s="27">
        <v>16877915</v>
      </c>
      <c r="I14" s="28"/>
      <c r="J14" s="122">
        <v>0</v>
      </c>
      <c r="K14" s="27"/>
      <c r="L14" s="27">
        <v>0</v>
      </c>
    </row>
    <row r="15" spans="1:12" ht="19.5" customHeight="1">
      <c r="A15" s="3" t="s">
        <v>13</v>
      </c>
      <c r="D15" s="2">
        <v>11</v>
      </c>
      <c r="F15" s="122">
        <v>6329529175</v>
      </c>
      <c r="G15" s="29"/>
      <c r="H15" s="27">
        <v>3690367236</v>
      </c>
      <c r="I15" s="29"/>
      <c r="J15" s="122">
        <v>201929548</v>
      </c>
      <c r="K15" s="27"/>
      <c r="L15" s="27">
        <v>532213164</v>
      </c>
    </row>
    <row r="16" spans="1:12" ht="19.5" customHeight="1">
      <c r="A16" s="3" t="s">
        <v>303</v>
      </c>
      <c r="F16" s="122"/>
      <c r="G16" s="29"/>
      <c r="H16" s="27"/>
      <c r="I16" s="29"/>
      <c r="J16" s="122"/>
      <c r="K16" s="27"/>
      <c r="L16" s="27"/>
    </row>
    <row r="17" spans="2:12" ht="19.5" customHeight="1">
      <c r="B17" s="3" t="s">
        <v>15</v>
      </c>
      <c r="D17" s="30" t="s">
        <v>289</v>
      </c>
      <c r="F17" s="122">
        <v>77807279</v>
      </c>
      <c r="G17" s="29"/>
      <c r="H17" s="27">
        <v>0</v>
      </c>
      <c r="I17" s="29"/>
      <c r="J17" s="122">
        <v>0</v>
      </c>
      <c r="K17" s="27"/>
      <c r="L17" s="27">
        <v>0</v>
      </c>
    </row>
    <row r="18" spans="1:12" ht="19.5" customHeight="1">
      <c r="A18" s="3" t="s">
        <v>14</v>
      </c>
      <c r="F18" s="122"/>
      <c r="G18" s="29"/>
      <c r="H18" s="27"/>
      <c r="I18" s="29"/>
      <c r="J18" s="122"/>
      <c r="K18" s="27"/>
      <c r="L18" s="27"/>
    </row>
    <row r="19" spans="2:12" ht="19.5" customHeight="1">
      <c r="B19" s="3" t="s">
        <v>15</v>
      </c>
      <c r="D19" s="2">
        <v>12</v>
      </c>
      <c r="F19" s="122">
        <v>774413795</v>
      </c>
      <c r="G19" s="29"/>
      <c r="H19" s="27">
        <v>98666773</v>
      </c>
      <c r="I19" s="29"/>
      <c r="J19" s="122">
        <v>0</v>
      </c>
      <c r="K19" s="27"/>
      <c r="L19" s="27">
        <v>0</v>
      </c>
    </row>
    <row r="20" spans="1:12" ht="19.5" customHeight="1">
      <c r="A20" s="3" t="s">
        <v>16</v>
      </c>
      <c r="D20" s="2">
        <v>13</v>
      </c>
      <c r="E20" s="8"/>
      <c r="F20" s="122">
        <v>2626972114</v>
      </c>
      <c r="G20" s="29"/>
      <c r="H20" s="27">
        <v>2719648758</v>
      </c>
      <c r="I20" s="29"/>
      <c r="J20" s="122">
        <v>841877504</v>
      </c>
      <c r="K20" s="27"/>
      <c r="L20" s="27">
        <v>578821699</v>
      </c>
    </row>
    <row r="21" spans="1:12" ht="19.5" customHeight="1">
      <c r="A21" s="3" t="s">
        <v>280</v>
      </c>
      <c r="D21" s="30">
        <v>40.5</v>
      </c>
      <c r="F21" s="119">
        <v>60800000</v>
      </c>
      <c r="G21" s="29"/>
      <c r="H21" s="31">
        <v>0</v>
      </c>
      <c r="I21" s="29"/>
      <c r="J21" s="122">
        <v>10816624160</v>
      </c>
      <c r="K21" s="27"/>
      <c r="L21" s="27">
        <v>3744906850</v>
      </c>
    </row>
    <row r="22" spans="1:12" ht="19.5" customHeight="1">
      <c r="A22" s="3" t="s">
        <v>17</v>
      </c>
      <c r="D22" s="30"/>
      <c r="F22" s="119"/>
      <c r="G22" s="29"/>
      <c r="H22" s="31"/>
      <c r="I22" s="29"/>
      <c r="J22" s="122"/>
      <c r="K22" s="27"/>
      <c r="L22" s="27"/>
    </row>
    <row r="23" spans="2:12" ht="19.5" customHeight="1">
      <c r="B23" s="3" t="s">
        <v>18</v>
      </c>
      <c r="D23" s="30">
        <v>40.5</v>
      </c>
      <c r="F23" s="119">
        <v>0</v>
      </c>
      <c r="G23" s="29"/>
      <c r="H23" s="31">
        <v>0</v>
      </c>
      <c r="I23" s="29"/>
      <c r="J23" s="122">
        <v>628605582</v>
      </c>
      <c r="K23" s="27"/>
      <c r="L23" s="27">
        <v>332471263</v>
      </c>
    </row>
    <row r="24" spans="1:12" ht="19.5" customHeight="1">
      <c r="A24" s="3" t="s">
        <v>19</v>
      </c>
      <c r="D24" s="2">
        <v>15</v>
      </c>
      <c r="F24" s="122">
        <v>5516416732</v>
      </c>
      <c r="G24" s="29"/>
      <c r="H24" s="27">
        <v>1483146410</v>
      </c>
      <c r="I24" s="29"/>
      <c r="J24" s="122">
        <v>237233993</v>
      </c>
      <c r="K24" s="27"/>
      <c r="L24" s="27">
        <v>214220660</v>
      </c>
    </row>
    <row r="25" spans="1:12" ht="19.5" customHeight="1">
      <c r="A25" s="3" t="s">
        <v>20</v>
      </c>
      <c r="D25" s="2">
        <v>16</v>
      </c>
      <c r="F25" s="120">
        <v>3918640430</v>
      </c>
      <c r="G25" s="29"/>
      <c r="H25" s="32">
        <v>713908748</v>
      </c>
      <c r="I25" s="29"/>
      <c r="J25" s="120">
        <v>0</v>
      </c>
      <c r="K25" s="27"/>
      <c r="L25" s="32">
        <v>0</v>
      </c>
    </row>
    <row r="26" spans="6:12" ht="6" customHeight="1">
      <c r="F26" s="121"/>
      <c r="G26" s="29"/>
      <c r="H26" s="28"/>
      <c r="I26" s="29"/>
      <c r="J26" s="121"/>
      <c r="K26" s="33"/>
      <c r="L26" s="28"/>
    </row>
    <row r="27" spans="1:12" ht="19.5" customHeight="1">
      <c r="A27" s="1" t="s">
        <v>21</v>
      </c>
      <c r="F27" s="177">
        <f>SUM(F13:F25)</f>
        <v>22527283757</v>
      </c>
      <c r="G27" s="29"/>
      <c r="H27" s="34">
        <f>SUM(H13:H25)</f>
        <v>11649587491</v>
      </c>
      <c r="I27" s="29"/>
      <c r="J27" s="177">
        <f>SUM(J13:J25)</f>
        <v>12976667060</v>
      </c>
      <c r="K27" s="33"/>
      <c r="L27" s="34">
        <f>SUM(L13:L25)</f>
        <v>6065069112</v>
      </c>
    </row>
    <row r="28" spans="6:12" ht="3.75" customHeight="1">
      <c r="F28" s="121"/>
      <c r="G28" s="29"/>
      <c r="H28" s="28"/>
      <c r="I28" s="29"/>
      <c r="J28" s="121"/>
      <c r="K28" s="33"/>
      <c r="L28" s="28"/>
    </row>
    <row r="29" spans="1:12" ht="19.5" customHeight="1">
      <c r="A29" s="1" t="s">
        <v>22</v>
      </c>
      <c r="F29" s="121"/>
      <c r="G29" s="29"/>
      <c r="H29" s="28"/>
      <c r="I29" s="29"/>
      <c r="J29" s="121"/>
      <c r="K29" s="33"/>
      <c r="L29" s="28"/>
    </row>
    <row r="30" spans="6:12" ht="3.75" customHeight="1">
      <c r="F30" s="121"/>
      <c r="G30" s="29"/>
      <c r="H30" s="28"/>
      <c r="I30" s="29"/>
      <c r="J30" s="121"/>
      <c r="K30" s="33"/>
      <c r="L30" s="28"/>
    </row>
    <row r="31" spans="1:12" ht="19.5" customHeight="1">
      <c r="A31" s="3" t="s">
        <v>302</v>
      </c>
      <c r="D31" s="30" t="s">
        <v>289</v>
      </c>
      <c r="F31" s="121">
        <v>447104630</v>
      </c>
      <c r="G31" s="29"/>
      <c r="H31" s="28">
        <v>0</v>
      </c>
      <c r="I31" s="29"/>
      <c r="J31" s="121">
        <v>0</v>
      </c>
      <c r="K31" s="33"/>
      <c r="L31" s="28">
        <v>0</v>
      </c>
    </row>
    <row r="32" spans="1:12" ht="19.5" customHeight="1">
      <c r="A32" s="3" t="s">
        <v>23</v>
      </c>
      <c r="D32" s="2">
        <v>12</v>
      </c>
      <c r="F32" s="121">
        <v>4206509716</v>
      </c>
      <c r="G32" s="29"/>
      <c r="H32" s="28">
        <v>504411718</v>
      </c>
      <c r="I32" s="29"/>
      <c r="J32" s="121">
        <v>0</v>
      </c>
      <c r="K32" s="33"/>
      <c r="L32" s="28">
        <v>0</v>
      </c>
    </row>
    <row r="33" spans="1:12" ht="19.5" customHeight="1">
      <c r="A33" s="3" t="s">
        <v>12</v>
      </c>
      <c r="D33" s="2">
        <v>10</v>
      </c>
      <c r="F33" s="121">
        <v>130329608</v>
      </c>
      <c r="G33" s="29"/>
      <c r="H33" s="28">
        <v>114210043</v>
      </c>
      <c r="I33" s="29"/>
      <c r="J33" s="121">
        <v>15000</v>
      </c>
      <c r="K33" s="33"/>
      <c r="L33" s="28">
        <v>9229195</v>
      </c>
    </row>
    <row r="34" spans="1:12" ht="19.5" customHeight="1">
      <c r="A34" s="3" t="s">
        <v>24</v>
      </c>
      <c r="F34" s="121"/>
      <c r="G34" s="29"/>
      <c r="H34" s="28"/>
      <c r="I34" s="29"/>
      <c r="J34" s="121"/>
      <c r="K34" s="33"/>
      <c r="L34" s="28"/>
    </row>
    <row r="35" spans="2:12" ht="19.5" customHeight="1">
      <c r="B35" s="3" t="s">
        <v>25</v>
      </c>
      <c r="D35" s="2">
        <v>14</v>
      </c>
      <c r="F35" s="121">
        <v>5160577097</v>
      </c>
      <c r="G35" s="29"/>
      <c r="H35" s="28">
        <v>5022697447</v>
      </c>
      <c r="I35" s="29"/>
      <c r="J35" s="121">
        <v>5119409497</v>
      </c>
      <c r="K35" s="33"/>
      <c r="L35" s="28">
        <v>4968126754</v>
      </c>
    </row>
    <row r="36" spans="1:12" ht="19.5" customHeight="1">
      <c r="A36" s="3" t="s">
        <v>26</v>
      </c>
      <c r="D36" s="2">
        <v>17</v>
      </c>
      <c r="F36" s="121">
        <v>0</v>
      </c>
      <c r="G36" s="29"/>
      <c r="H36" s="28">
        <v>1</v>
      </c>
      <c r="I36" s="29"/>
      <c r="J36" s="121">
        <v>34235627901</v>
      </c>
      <c r="K36" s="33"/>
      <c r="L36" s="28">
        <v>29483663951</v>
      </c>
    </row>
    <row r="37" spans="1:12" ht="19.5" customHeight="1">
      <c r="A37" s="3" t="s">
        <v>27</v>
      </c>
      <c r="D37" s="2">
        <v>17</v>
      </c>
      <c r="F37" s="121">
        <v>8550914202</v>
      </c>
      <c r="G37" s="29"/>
      <c r="H37" s="28">
        <v>1512972555</v>
      </c>
      <c r="I37" s="29"/>
      <c r="J37" s="121">
        <v>0</v>
      </c>
      <c r="K37" s="33"/>
      <c r="L37" s="28">
        <v>0</v>
      </c>
    </row>
    <row r="38" spans="1:12" ht="19.5" customHeight="1">
      <c r="A38" s="3" t="s">
        <v>28</v>
      </c>
      <c r="D38" s="2">
        <v>17</v>
      </c>
      <c r="F38" s="121">
        <v>239547136</v>
      </c>
      <c r="G38" s="29"/>
      <c r="H38" s="28">
        <v>100948312</v>
      </c>
      <c r="I38" s="29"/>
      <c r="J38" s="121">
        <v>45471090</v>
      </c>
      <c r="K38" s="33"/>
      <c r="L38" s="28">
        <v>45471090</v>
      </c>
    </row>
    <row r="39" spans="1:12" ht="19.5" customHeight="1">
      <c r="A39" s="3" t="s">
        <v>281</v>
      </c>
      <c r="D39" s="30">
        <v>40.5</v>
      </c>
      <c r="F39" s="121">
        <v>65160213</v>
      </c>
      <c r="G39" s="29"/>
      <c r="H39" s="28">
        <v>79846250</v>
      </c>
      <c r="I39" s="29"/>
      <c r="J39" s="121">
        <v>6808472178</v>
      </c>
      <c r="K39" s="33"/>
      <c r="L39" s="28">
        <v>7912931477</v>
      </c>
    </row>
    <row r="40" spans="1:12" ht="19.5" customHeight="1">
      <c r="A40" s="3" t="s">
        <v>29</v>
      </c>
      <c r="D40" s="2">
        <v>18</v>
      </c>
      <c r="F40" s="121">
        <v>63989932</v>
      </c>
      <c r="G40" s="29"/>
      <c r="H40" s="28">
        <v>65459993</v>
      </c>
      <c r="I40" s="29"/>
      <c r="J40" s="121">
        <v>1035639768</v>
      </c>
      <c r="K40" s="33"/>
      <c r="L40" s="28">
        <v>1037109829</v>
      </c>
    </row>
    <row r="41" spans="1:12" ht="19.5" customHeight="1">
      <c r="A41" s="3" t="s">
        <v>30</v>
      </c>
      <c r="D41" s="2">
        <v>19</v>
      </c>
      <c r="F41" s="122">
        <v>54221386740</v>
      </c>
      <c r="G41" s="29"/>
      <c r="H41" s="27">
        <v>58420633428</v>
      </c>
      <c r="I41" s="29"/>
      <c r="J41" s="122">
        <v>237004670</v>
      </c>
      <c r="K41" s="27"/>
      <c r="L41" s="27">
        <v>294633200</v>
      </c>
    </row>
    <row r="42" spans="1:12" ht="19.5" customHeight="1">
      <c r="A42" s="3" t="s">
        <v>31</v>
      </c>
      <c r="D42" s="2">
        <v>20</v>
      </c>
      <c r="F42" s="122">
        <v>1610605443</v>
      </c>
      <c r="G42" s="29"/>
      <c r="H42" s="27">
        <v>1733641582</v>
      </c>
      <c r="I42" s="29"/>
      <c r="J42" s="122">
        <v>281172942</v>
      </c>
      <c r="K42" s="27"/>
      <c r="L42" s="27">
        <v>304215680</v>
      </c>
    </row>
    <row r="43" spans="1:12" ht="19.5" customHeight="1">
      <c r="A43" s="3" t="s">
        <v>32</v>
      </c>
      <c r="D43" s="2">
        <v>21</v>
      </c>
      <c r="F43" s="122">
        <v>1374751407</v>
      </c>
      <c r="G43" s="29"/>
      <c r="H43" s="27">
        <v>1453470894</v>
      </c>
      <c r="I43" s="29"/>
      <c r="J43" s="122">
        <v>0</v>
      </c>
      <c r="K43" s="27"/>
      <c r="L43" s="27">
        <v>0</v>
      </c>
    </row>
    <row r="44" spans="1:12" ht="19.5" customHeight="1">
      <c r="A44" s="3" t="s">
        <v>33</v>
      </c>
      <c r="D44" s="2">
        <v>22</v>
      </c>
      <c r="F44" s="122">
        <v>2628350669</v>
      </c>
      <c r="G44" s="29"/>
      <c r="H44" s="27">
        <v>2789704299</v>
      </c>
      <c r="I44" s="29"/>
      <c r="J44" s="122">
        <v>11885597</v>
      </c>
      <c r="K44" s="27"/>
      <c r="L44" s="27">
        <v>11667101</v>
      </c>
    </row>
    <row r="45" spans="1:12" ht="19.5" customHeight="1">
      <c r="A45" s="3" t="s">
        <v>34</v>
      </c>
      <c r="D45" s="2">
        <v>23</v>
      </c>
      <c r="F45" s="122">
        <v>181458716</v>
      </c>
      <c r="G45" s="29"/>
      <c r="H45" s="27">
        <v>178649403</v>
      </c>
      <c r="I45" s="29"/>
      <c r="J45" s="122">
        <v>18694794</v>
      </c>
      <c r="K45" s="27"/>
      <c r="L45" s="27">
        <v>38954617</v>
      </c>
    </row>
    <row r="46" spans="1:12" ht="19.5" customHeight="1">
      <c r="A46" s="3" t="s">
        <v>35</v>
      </c>
      <c r="D46" s="2">
        <v>24</v>
      </c>
      <c r="F46" s="120">
        <v>1956374065</v>
      </c>
      <c r="G46" s="29"/>
      <c r="H46" s="32">
        <v>1850016716</v>
      </c>
      <c r="I46" s="29"/>
      <c r="J46" s="120">
        <v>1077553659</v>
      </c>
      <c r="K46" s="27"/>
      <c r="L46" s="32">
        <v>987916757</v>
      </c>
    </row>
    <row r="47" spans="6:12" ht="3.75" customHeight="1">
      <c r="F47" s="121"/>
      <c r="G47" s="29"/>
      <c r="H47" s="28"/>
      <c r="I47" s="29"/>
      <c r="J47" s="121"/>
      <c r="K47" s="33"/>
      <c r="L47" s="28"/>
    </row>
    <row r="48" spans="1:12" ht="19.5" customHeight="1">
      <c r="A48" s="1" t="s">
        <v>36</v>
      </c>
      <c r="B48" s="8"/>
      <c r="F48" s="177">
        <f>SUM(F30:F46)</f>
        <v>80837059574</v>
      </c>
      <c r="G48" s="29"/>
      <c r="H48" s="34">
        <f>SUM(H30:H46)</f>
        <v>73826662641</v>
      </c>
      <c r="I48" s="29"/>
      <c r="J48" s="177">
        <f>SUM(J30:J46)</f>
        <v>48870947096</v>
      </c>
      <c r="K48" s="33"/>
      <c r="L48" s="34">
        <f>SUM(L30:L46)</f>
        <v>45093919651</v>
      </c>
    </row>
    <row r="49" spans="6:12" ht="3.75" customHeight="1">
      <c r="F49" s="121"/>
      <c r="G49" s="29"/>
      <c r="H49" s="28"/>
      <c r="I49" s="29"/>
      <c r="J49" s="121"/>
      <c r="K49" s="33"/>
      <c r="L49" s="28"/>
    </row>
    <row r="50" spans="1:12" ht="19.5" customHeight="1" thickBot="1">
      <c r="A50" s="1" t="s">
        <v>37</v>
      </c>
      <c r="F50" s="178">
        <f>SUM(F27,F48)</f>
        <v>103364343331</v>
      </c>
      <c r="G50" s="29"/>
      <c r="H50" s="36">
        <f>SUM(H27,H48)</f>
        <v>85476250132</v>
      </c>
      <c r="I50" s="29"/>
      <c r="J50" s="178">
        <f>SUM(J27,J48)</f>
        <v>61847614156</v>
      </c>
      <c r="K50" s="33"/>
      <c r="L50" s="36">
        <f>SUM(L27,L48)</f>
        <v>51158988763</v>
      </c>
    </row>
    <row r="51" spans="1:12" ht="15" customHeight="1" thickTop="1">
      <c r="A51" s="1"/>
      <c r="F51" s="28"/>
      <c r="G51" s="29"/>
      <c r="H51" s="28"/>
      <c r="I51" s="29"/>
      <c r="J51" s="28"/>
      <c r="K51" s="33"/>
      <c r="L51" s="28"/>
    </row>
    <row r="52" spans="1:11" ht="19.5" customHeight="1">
      <c r="A52" s="3" t="s">
        <v>38</v>
      </c>
      <c r="F52" s="204"/>
      <c r="H52" s="174"/>
      <c r="I52" s="5"/>
      <c r="K52" s="6"/>
    </row>
    <row r="53" ht="5.25" customHeight="1">
      <c r="A53" s="1"/>
    </row>
    <row r="54" spans="1:12" ht="21.75" customHeight="1">
      <c r="A54" s="211" t="s">
        <v>39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</row>
    <row r="55" spans="1:3" ht="21.75" customHeight="1">
      <c r="A55" s="1" t="str">
        <f>A1</f>
        <v>บริษัท พลังงานบริสุทธิ์ จำกัด (มหาชน)  </v>
      </c>
      <c r="B55" s="1"/>
      <c r="C55" s="1"/>
    </row>
    <row r="56" spans="1:3" ht="21.75" customHeight="1">
      <c r="A56" s="1" t="s">
        <v>1</v>
      </c>
      <c r="B56" s="1"/>
      <c r="C56" s="1"/>
    </row>
    <row r="57" spans="1:12" ht="21.75" customHeight="1">
      <c r="A57" s="9" t="str">
        <f>A3</f>
        <v>ณ วันที่ 31 ธันวาคม พ.ศ. 2565</v>
      </c>
      <c r="B57" s="9"/>
      <c r="C57" s="9"/>
      <c r="D57" s="10"/>
      <c r="E57" s="11"/>
      <c r="F57" s="12"/>
      <c r="G57" s="13"/>
      <c r="H57" s="12"/>
      <c r="I57" s="14"/>
      <c r="J57" s="12"/>
      <c r="K57" s="13"/>
      <c r="L57" s="12"/>
    </row>
    <row r="58" ht="19.5" customHeight="1"/>
    <row r="59" spans="1:12" ht="19.5" customHeight="1">
      <c r="A59" s="8"/>
      <c r="D59" s="15"/>
      <c r="E59" s="1"/>
      <c r="F59" s="210" t="s">
        <v>3</v>
      </c>
      <c r="G59" s="210"/>
      <c r="H59" s="210"/>
      <c r="I59" s="16"/>
      <c r="J59" s="210" t="s">
        <v>4</v>
      </c>
      <c r="K59" s="210"/>
      <c r="L59" s="210"/>
    </row>
    <row r="60" spans="5:12" ht="19.5" customHeight="1">
      <c r="E60" s="1"/>
      <c r="F60" s="16" t="s">
        <v>5</v>
      </c>
      <c r="G60" s="19"/>
      <c r="H60" s="16" t="s">
        <v>6</v>
      </c>
      <c r="I60" s="20"/>
      <c r="J60" s="16" t="s">
        <v>5</v>
      </c>
      <c r="K60" s="19"/>
      <c r="L60" s="16" t="s">
        <v>6</v>
      </c>
    </row>
    <row r="61" spans="4:12" ht="19.5" customHeight="1">
      <c r="D61" s="21" t="s">
        <v>7</v>
      </c>
      <c r="E61" s="1"/>
      <c r="F61" s="18" t="s">
        <v>8</v>
      </c>
      <c r="G61" s="22"/>
      <c r="H61" s="18" t="s">
        <v>8</v>
      </c>
      <c r="I61" s="23"/>
      <c r="J61" s="18" t="s">
        <v>8</v>
      </c>
      <c r="K61" s="22"/>
      <c r="L61" s="18" t="s">
        <v>8</v>
      </c>
    </row>
    <row r="62" spans="4:12" ht="6" customHeight="1">
      <c r="D62" s="116"/>
      <c r="E62" s="1"/>
      <c r="F62" s="117"/>
      <c r="G62" s="22"/>
      <c r="H62" s="7"/>
      <c r="I62" s="23"/>
      <c r="J62" s="117"/>
      <c r="K62" s="22"/>
      <c r="L62" s="7"/>
    </row>
    <row r="63" spans="1:10" ht="19.5" customHeight="1">
      <c r="A63" s="1" t="s">
        <v>40</v>
      </c>
      <c r="F63" s="118"/>
      <c r="J63" s="118"/>
    </row>
    <row r="64" spans="1:10" ht="6" customHeight="1">
      <c r="A64" s="1"/>
      <c r="F64" s="118"/>
      <c r="J64" s="118"/>
    </row>
    <row r="65" spans="1:10" ht="19.5" customHeight="1">
      <c r="A65" s="1" t="s">
        <v>41</v>
      </c>
      <c r="F65" s="118"/>
      <c r="J65" s="118"/>
    </row>
    <row r="66" spans="1:10" ht="6" customHeight="1">
      <c r="A66" s="1"/>
      <c r="F66" s="118"/>
      <c r="J66" s="118"/>
    </row>
    <row r="67" spans="1:12" ht="19.5" customHeight="1">
      <c r="A67" s="3" t="s">
        <v>42</v>
      </c>
      <c r="D67" s="2">
        <v>25</v>
      </c>
      <c r="F67" s="121">
        <v>10806006503</v>
      </c>
      <c r="G67" s="28"/>
      <c r="H67" s="28">
        <v>1618059869</v>
      </c>
      <c r="I67" s="28"/>
      <c r="J67" s="121">
        <v>6833966052</v>
      </c>
      <c r="K67" s="27"/>
      <c r="L67" s="28">
        <v>883988564</v>
      </c>
    </row>
    <row r="68" spans="1:12" ht="19.5" customHeight="1">
      <c r="A68" s="3" t="s">
        <v>43</v>
      </c>
      <c r="D68" s="30" t="s">
        <v>289</v>
      </c>
      <c r="F68" s="121">
        <v>4800656504</v>
      </c>
      <c r="G68" s="28"/>
      <c r="H68" s="28">
        <v>358316700</v>
      </c>
      <c r="I68" s="28"/>
      <c r="J68" s="121">
        <v>125985097</v>
      </c>
      <c r="K68" s="27"/>
      <c r="L68" s="28">
        <v>232833237</v>
      </c>
    </row>
    <row r="69" spans="1:12" ht="19.5" customHeight="1">
      <c r="A69" s="3" t="s">
        <v>44</v>
      </c>
      <c r="D69" s="2">
        <v>26</v>
      </c>
      <c r="F69" s="121">
        <v>1136233087</v>
      </c>
      <c r="G69" s="28"/>
      <c r="H69" s="28">
        <v>888949075</v>
      </c>
      <c r="I69" s="28"/>
      <c r="J69" s="121">
        <v>468002019</v>
      </c>
      <c r="K69" s="27"/>
      <c r="L69" s="28">
        <v>473270664</v>
      </c>
    </row>
    <row r="70" spans="1:12" ht="19.5" customHeight="1">
      <c r="A70" s="3" t="s">
        <v>45</v>
      </c>
      <c r="F70" s="121">
        <v>876850044</v>
      </c>
      <c r="G70" s="28"/>
      <c r="H70" s="28">
        <v>1884279824</v>
      </c>
      <c r="I70" s="28"/>
      <c r="J70" s="121">
        <v>0</v>
      </c>
      <c r="K70" s="27"/>
      <c r="L70" s="28">
        <v>0</v>
      </c>
    </row>
    <row r="71" spans="1:12" ht="19.5" customHeight="1">
      <c r="A71" s="3" t="s">
        <v>46</v>
      </c>
      <c r="D71" s="35"/>
      <c r="F71" s="121">
        <v>418725953</v>
      </c>
      <c r="G71" s="28"/>
      <c r="H71" s="28">
        <v>258725953</v>
      </c>
      <c r="I71" s="28"/>
      <c r="J71" s="121">
        <v>6232710000</v>
      </c>
      <c r="K71" s="27"/>
      <c r="L71" s="28">
        <v>5272710000</v>
      </c>
    </row>
    <row r="72" spans="1:12" ht="19.5" customHeight="1">
      <c r="A72" s="3" t="s">
        <v>47</v>
      </c>
      <c r="F72" s="121"/>
      <c r="G72" s="28"/>
      <c r="H72" s="28"/>
      <c r="I72" s="28"/>
      <c r="J72" s="121"/>
      <c r="K72" s="27"/>
      <c r="L72" s="28"/>
    </row>
    <row r="73" spans="2:12" ht="19.5" customHeight="1">
      <c r="B73" s="3" t="s">
        <v>48</v>
      </c>
      <c r="C73" s="8"/>
      <c r="D73" s="2">
        <v>27</v>
      </c>
      <c r="F73" s="121">
        <v>7322063339</v>
      </c>
      <c r="G73" s="28"/>
      <c r="H73" s="28">
        <v>5581640244</v>
      </c>
      <c r="I73" s="28"/>
      <c r="J73" s="121">
        <v>1270613580</v>
      </c>
      <c r="K73" s="27"/>
      <c r="L73" s="28">
        <v>935618978</v>
      </c>
    </row>
    <row r="74" spans="1:12" ht="19.5" customHeight="1">
      <c r="A74" s="3" t="s">
        <v>49</v>
      </c>
      <c r="F74" s="121">
        <v>0</v>
      </c>
      <c r="G74" s="28"/>
      <c r="H74" s="28">
        <v>474479</v>
      </c>
      <c r="I74" s="28"/>
      <c r="J74" s="121">
        <v>0</v>
      </c>
      <c r="K74" s="27"/>
      <c r="L74" s="28">
        <v>0</v>
      </c>
    </row>
    <row r="75" spans="1:12" ht="19.5" customHeight="1">
      <c r="A75" s="3" t="s">
        <v>50</v>
      </c>
      <c r="C75" s="8"/>
      <c r="F75" s="121"/>
      <c r="G75" s="28"/>
      <c r="H75" s="28"/>
      <c r="I75" s="28"/>
      <c r="J75" s="121"/>
      <c r="K75" s="27"/>
      <c r="L75" s="28"/>
    </row>
    <row r="76" spans="2:12" ht="19.5" customHeight="1">
      <c r="B76" s="3" t="s">
        <v>48</v>
      </c>
      <c r="C76" s="8"/>
      <c r="F76" s="121">
        <v>47167021</v>
      </c>
      <c r="G76" s="28"/>
      <c r="H76" s="28">
        <v>56972874</v>
      </c>
      <c r="I76" s="28"/>
      <c r="J76" s="121">
        <v>970990</v>
      </c>
      <c r="K76" s="27"/>
      <c r="L76" s="28">
        <v>3011272</v>
      </c>
    </row>
    <row r="77" spans="1:12" ht="19.5" customHeight="1">
      <c r="A77" s="3" t="s">
        <v>51</v>
      </c>
      <c r="C77" s="8"/>
      <c r="F77" s="121"/>
      <c r="G77" s="28"/>
      <c r="H77" s="28"/>
      <c r="I77" s="28"/>
      <c r="J77" s="121"/>
      <c r="K77" s="27"/>
      <c r="L77" s="28"/>
    </row>
    <row r="78" spans="2:12" ht="19.5" customHeight="1">
      <c r="B78" s="3" t="s">
        <v>52</v>
      </c>
      <c r="C78" s="8"/>
      <c r="D78" s="35">
        <v>40.6</v>
      </c>
      <c r="F78" s="121">
        <v>0</v>
      </c>
      <c r="G78" s="28"/>
      <c r="H78" s="28">
        <v>0</v>
      </c>
      <c r="I78" s="28"/>
      <c r="J78" s="121">
        <v>1424800000</v>
      </c>
      <c r="K78" s="27"/>
      <c r="L78" s="28">
        <v>816000000</v>
      </c>
    </row>
    <row r="79" spans="1:12" ht="19.5" customHeight="1">
      <c r="A79" s="3" t="s">
        <v>53</v>
      </c>
      <c r="C79" s="8"/>
      <c r="D79" s="2">
        <v>28</v>
      </c>
      <c r="F79" s="121">
        <v>998434939</v>
      </c>
      <c r="G79" s="28"/>
      <c r="H79" s="28">
        <v>1998849124</v>
      </c>
      <c r="I79" s="28"/>
      <c r="J79" s="121">
        <v>998434939</v>
      </c>
      <c r="K79" s="27"/>
      <c r="L79" s="28">
        <v>1998849124</v>
      </c>
    </row>
    <row r="80" spans="1:12" ht="19.5" customHeight="1">
      <c r="A80" s="3" t="s">
        <v>54</v>
      </c>
      <c r="F80" s="121">
        <v>68924200</v>
      </c>
      <c r="G80" s="28"/>
      <c r="H80" s="28">
        <v>16333922</v>
      </c>
      <c r="I80" s="28"/>
      <c r="J80" s="121">
        <v>0</v>
      </c>
      <c r="K80" s="27"/>
      <c r="L80" s="28">
        <v>0</v>
      </c>
    </row>
    <row r="81" spans="1:12" ht="19.5" customHeight="1">
      <c r="A81" s="3" t="s">
        <v>55</v>
      </c>
      <c r="D81" s="35"/>
      <c r="F81" s="177">
        <v>0</v>
      </c>
      <c r="G81" s="29"/>
      <c r="H81" s="34">
        <v>13367167</v>
      </c>
      <c r="I81" s="29"/>
      <c r="J81" s="177">
        <v>0</v>
      </c>
      <c r="K81" s="33"/>
      <c r="L81" s="34">
        <v>0</v>
      </c>
    </row>
    <row r="82" spans="1:12" ht="6" customHeight="1">
      <c r="A82" s="8"/>
      <c r="B82" s="37"/>
      <c r="F82" s="121"/>
      <c r="G82" s="28"/>
      <c r="H82" s="28"/>
      <c r="I82" s="28"/>
      <c r="J82" s="121"/>
      <c r="K82" s="33"/>
      <c r="L82" s="28"/>
    </row>
    <row r="83" spans="1:12" ht="19.5" customHeight="1">
      <c r="A83" s="1" t="s">
        <v>56</v>
      </c>
      <c r="B83" s="8"/>
      <c r="F83" s="177">
        <f>SUM(F67:F82)</f>
        <v>26475061590</v>
      </c>
      <c r="G83" s="29"/>
      <c r="H83" s="34">
        <f>SUM(H67:H82)</f>
        <v>12675969231</v>
      </c>
      <c r="I83" s="29"/>
      <c r="J83" s="177">
        <f>SUM(J67:J82)</f>
        <v>17355482677</v>
      </c>
      <c r="K83" s="33"/>
      <c r="L83" s="34">
        <f>SUM(L67:L82)</f>
        <v>10616281839</v>
      </c>
    </row>
    <row r="84" spans="1:12" ht="12" customHeight="1">
      <c r="A84" s="1"/>
      <c r="F84" s="121"/>
      <c r="G84" s="29"/>
      <c r="H84" s="28"/>
      <c r="I84" s="29"/>
      <c r="J84" s="121"/>
      <c r="K84" s="33"/>
      <c r="L84" s="28"/>
    </row>
    <row r="85" spans="1:12" ht="19.5" customHeight="1">
      <c r="A85" s="1" t="s">
        <v>57</v>
      </c>
      <c r="F85" s="121"/>
      <c r="G85" s="29"/>
      <c r="H85" s="28"/>
      <c r="I85" s="29"/>
      <c r="J85" s="121"/>
      <c r="K85" s="33"/>
      <c r="L85" s="28"/>
    </row>
    <row r="86" spans="1:12" ht="6" customHeight="1">
      <c r="A86" s="1"/>
      <c r="F86" s="121"/>
      <c r="G86" s="29"/>
      <c r="H86" s="28"/>
      <c r="I86" s="29"/>
      <c r="J86" s="121"/>
      <c r="K86" s="33"/>
      <c r="L86" s="28"/>
    </row>
    <row r="87" spans="1:12" ht="19.5" customHeight="1">
      <c r="A87" s="3" t="s">
        <v>58</v>
      </c>
      <c r="D87" s="2">
        <v>27</v>
      </c>
      <c r="F87" s="122">
        <v>17124500323</v>
      </c>
      <c r="G87" s="29"/>
      <c r="H87" s="27">
        <v>23581583387</v>
      </c>
      <c r="I87" s="29"/>
      <c r="J87" s="121">
        <v>3973051059</v>
      </c>
      <c r="K87" s="39"/>
      <c r="L87" s="28">
        <v>4443952624</v>
      </c>
    </row>
    <row r="88" spans="1:12" ht="19.5" customHeight="1">
      <c r="A88" s="3" t="s">
        <v>51</v>
      </c>
      <c r="D88" s="35">
        <v>40.6</v>
      </c>
      <c r="F88" s="121">
        <v>0</v>
      </c>
      <c r="G88" s="28"/>
      <c r="H88" s="28">
        <v>0</v>
      </c>
      <c r="I88" s="28"/>
      <c r="J88" s="121">
        <v>1603200000</v>
      </c>
      <c r="K88" s="27"/>
      <c r="L88" s="28">
        <v>2416000000</v>
      </c>
    </row>
    <row r="89" spans="1:12" ht="19.5" customHeight="1">
      <c r="A89" s="3" t="s">
        <v>59</v>
      </c>
      <c r="D89" s="2">
        <v>28</v>
      </c>
      <c r="F89" s="122">
        <v>14292796884</v>
      </c>
      <c r="G89" s="29"/>
      <c r="H89" s="27">
        <v>10195499517</v>
      </c>
      <c r="I89" s="29"/>
      <c r="J89" s="190">
        <v>14292796884</v>
      </c>
      <c r="K89" s="39"/>
      <c r="L89" s="203">
        <v>10195499517</v>
      </c>
    </row>
    <row r="90" spans="1:12" ht="19.5" customHeight="1">
      <c r="A90" s="3" t="s">
        <v>55</v>
      </c>
      <c r="D90" s="38"/>
      <c r="F90" s="122">
        <v>170230856</v>
      </c>
      <c r="G90" s="29"/>
      <c r="H90" s="27">
        <v>148973627</v>
      </c>
      <c r="I90" s="29"/>
      <c r="J90" s="122">
        <v>0</v>
      </c>
      <c r="K90" s="39"/>
      <c r="L90" s="27">
        <v>0</v>
      </c>
    </row>
    <row r="91" spans="1:12" ht="19.5" customHeight="1">
      <c r="A91" s="3" t="s">
        <v>60</v>
      </c>
      <c r="D91" s="38"/>
      <c r="F91" s="122">
        <v>1634299558</v>
      </c>
      <c r="G91" s="29"/>
      <c r="H91" s="27">
        <v>1684532956</v>
      </c>
      <c r="I91" s="29"/>
      <c r="J91" s="122">
        <v>285168094</v>
      </c>
      <c r="K91" s="39"/>
      <c r="L91" s="27">
        <v>284525660</v>
      </c>
    </row>
    <row r="92" spans="1:12" ht="19.5" customHeight="1">
      <c r="A92" s="3" t="s">
        <v>61</v>
      </c>
      <c r="D92" s="38">
        <v>23</v>
      </c>
      <c r="F92" s="119">
        <v>245333640</v>
      </c>
      <c r="G92" s="29"/>
      <c r="H92" s="31">
        <v>254365702</v>
      </c>
      <c r="I92" s="29"/>
      <c r="J92" s="122">
        <v>0</v>
      </c>
      <c r="K92" s="39"/>
      <c r="L92" s="27">
        <v>0</v>
      </c>
    </row>
    <row r="93" spans="1:12" ht="19.5" customHeight="1">
      <c r="A93" s="3" t="s">
        <v>62</v>
      </c>
      <c r="F93" s="122">
        <v>102469898</v>
      </c>
      <c r="G93" s="31"/>
      <c r="H93" s="27">
        <v>86320024</v>
      </c>
      <c r="I93" s="31"/>
      <c r="J93" s="122">
        <v>72218173</v>
      </c>
      <c r="K93" s="31"/>
      <c r="L93" s="27">
        <v>62861399</v>
      </c>
    </row>
    <row r="94" spans="1:12" ht="19.5" customHeight="1">
      <c r="A94" s="3" t="s">
        <v>63</v>
      </c>
      <c r="D94" s="30">
        <v>40.7</v>
      </c>
      <c r="F94" s="122">
        <v>0</v>
      </c>
      <c r="G94" s="29"/>
      <c r="H94" s="27">
        <v>0</v>
      </c>
      <c r="I94" s="29"/>
      <c r="J94" s="122">
        <v>857928952</v>
      </c>
      <c r="K94" s="39"/>
      <c r="L94" s="27">
        <v>805359701</v>
      </c>
    </row>
    <row r="95" spans="1:12" ht="19.5" customHeight="1">
      <c r="A95" s="3" t="s">
        <v>64</v>
      </c>
      <c r="D95" s="2">
        <v>29</v>
      </c>
      <c r="F95" s="122">
        <v>1989603743</v>
      </c>
      <c r="G95" s="29"/>
      <c r="H95" s="27">
        <v>1740988514</v>
      </c>
      <c r="I95" s="29"/>
      <c r="J95" s="122">
        <v>1592750</v>
      </c>
      <c r="K95" s="39"/>
      <c r="L95" s="27">
        <v>1592750</v>
      </c>
    </row>
    <row r="96" spans="1:12" ht="19.5" customHeight="1">
      <c r="A96" s="3" t="s">
        <v>65</v>
      </c>
      <c r="F96" s="177">
        <v>25689964</v>
      </c>
      <c r="G96" s="29"/>
      <c r="H96" s="34">
        <v>6296469</v>
      </c>
      <c r="I96" s="29"/>
      <c r="J96" s="177">
        <v>1539947</v>
      </c>
      <c r="K96" s="28"/>
      <c r="L96" s="34">
        <v>1539947</v>
      </c>
    </row>
    <row r="97" spans="6:12" ht="6" customHeight="1">
      <c r="F97" s="121"/>
      <c r="G97" s="29"/>
      <c r="H97" s="28"/>
      <c r="I97" s="29"/>
      <c r="J97" s="121"/>
      <c r="K97" s="28"/>
      <c r="L97" s="28"/>
    </row>
    <row r="98" spans="1:12" ht="19.5" customHeight="1">
      <c r="A98" s="1" t="s">
        <v>66</v>
      </c>
      <c r="B98" s="8"/>
      <c r="F98" s="177">
        <f>SUM(F87:F96)</f>
        <v>35584924866</v>
      </c>
      <c r="G98" s="29"/>
      <c r="H98" s="34">
        <f>SUM(H87:H96)</f>
        <v>37698560196</v>
      </c>
      <c r="I98" s="29"/>
      <c r="J98" s="177">
        <f>SUM(J87:J96)</f>
        <v>21087495859</v>
      </c>
      <c r="K98" s="33"/>
      <c r="L98" s="34">
        <f>SUM(L87:L96)</f>
        <v>18211331598</v>
      </c>
    </row>
    <row r="99" spans="1:12" ht="6" customHeight="1">
      <c r="A99" s="1"/>
      <c r="F99" s="121"/>
      <c r="G99" s="29"/>
      <c r="H99" s="28"/>
      <c r="I99" s="29"/>
      <c r="J99" s="121"/>
      <c r="K99" s="33"/>
      <c r="L99" s="28"/>
    </row>
    <row r="100" spans="1:12" ht="19.5" customHeight="1">
      <c r="A100" s="1" t="s">
        <v>67</v>
      </c>
      <c r="B100" s="1"/>
      <c r="F100" s="177">
        <f>SUM(F83,F98)</f>
        <v>62059986456</v>
      </c>
      <c r="G100" s="28"/>
      <c r="H100" s="34">
        <f>SUM(H83,H98)</f>
        <v>50374529427</v>
      </c>
      <c r="I100" s="28"/>
      <c r="J100" s="177">
        <f>SUM(J83,J98)</f>
        <v>38442978536</v>
      </c>
      <c r="K100" s="33"/>
      <c r="L100" s="34">
        <f>SUM(L83,L98)</f>
        <v>28827613437</v>
      </c>
    </row>
    <row r="101" spans="6:12" ht="19.5" customHeight="1">
      <c r="F101" s="28"/>
      <c r="G101" s="28"/>
      <c r="H101" s="28"/>
      <c r="I101" s="28"/>
      <c r="J101" s="28"/>
      <c r="K101" s="27"/>
      <c r="L101" s="28"/>
    </row>
    <row r="102" spans="6:12" ht="19.5" customHeight="1" hidden="1">
      <c r="F102" s="28"/>
      <c r="G102" s="28"/>
      <c r="H102" s="28"/>
      <c r="I102" s="28"/>
      <c r="J102" s="28"/>
      <c r="K102" s="27"/>
      <c r="L102" s="28"/>
    </row>
    <row r="103" spans="6:12" ht="19.5" customHeight="1" hidden="1">
      <c r="F103" s="28"/>
      <c r="G103" s="28"/>
      <c r="H103" s="28"/>
      <c r="I103" s="28"/>
      <c r="J103" s="28"/>
      <c r="K103" s="27"/>
      <c r="L103" s="28"/>
    </row>
    <row r="104" spans="6:12" ht="19.5" customHeight="1">
      <c r="F104" s="28"/>
      <c r="G104" s="28"/>
      <c r="H104" s="28"/>
      <c r="I104" s="28"/>
      <c r="J104" s="28"/>
      <c r="K104" s="27"/>
      <c r="L104" s="28"/>
    </row>
    <row r="105" spans="6:12" ht="19.5" customHeight="1">
      <c r="F105" s="28"/>
      <c r="G105" s="28"/>
      <c r="H105" s="28"/>
      <c r="I105" s="28"/>
      <c r="J105" s="28"/>
      <c r="K105" s="27"/>
      <c r="L105" s="28"/>
    </row>
    <row r="106" spans="6:12" ht="19.5" customHeight="1">
      <c r="F106" s="28"/>
      <c r="G106" s="28"/>
      <c r="H106" s="28"/>
      <c r="I106" s="28"/>
      <c r="J106" s="28"/>
      <c r="K106" s="27"/>
      <c r="L106" s="28"/>
    </row>
    <row r="107" spans="6:12" ht="18" customHeight="1">
      <c r="F107" s="28"/>
      <c r="G107" s="28"/>
      <c r="H107" s="28"/>
      <c r="I107" s="28"/>
      <c r="J107" s="28"/>
      <c r="K107" s="27"/>
      <c r="L107" s="28"/>
    </row>
    <row r="108" spans="1:12" ht="21.75" customHeight="1">
      <c r="A108" s="211" t="str">
        <f>A54</f>
        <v>หมายเหตุประกอบงบการเงินเป็นส่วนหนึ่งของงบการเงินนี้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</row>
    <row r="109" spans="1:3" ht="21.75" customHeight="1">
      <c r="A109" s="1" t="str">
        <f>A1</f>
        <v>บริษัท พลังงานบริสุทธิ์ จำกัด (มหาชน)  </v>
      </c>
      <c r="B109" s="1"/>
      <c r="C109" s="1"/>
    </row>
    <row r="110" spans="1:3" ht="21.75" customHeight="1">
      <c r="A110" s="1" t="s">
        <v>1</v>
      </c>
      <c r="B110" s="1"/>
      <c r="C110" s="1"/>
    </row>
    <row r="111" spans="1:12" ht="21.75" customHeight="1">
      <c r="A111" s="9" t="str">
        <f>A3</f>
        <v>ณ วันที่ 31 ธันวาคม พ.ศ. 2565</v>
      </c>
      <c r="B111" s="9"/>
      <c r="C111" s="9"/>
      <c r="D111" s="10"/>
      <c r="E111" s="11"/>
      <c r="F111" s="12"/>
      <c r="G111" s="13"/>
      <c r="H111" s="12"/>
      <c r="I111" s="14"/>
      <c r="J111" s="12"/>
      <c r="K111" s="13"/>
      <c r="L111" s="12"/>
    </row>
    <row r="112" ht="21" customHeight="1">
      <c r="E112" s="1"/>
    </row>
    <row r="113" spans="1:12" ht="21" customHeight="1">
      <c r="A113" s="8"/>
      <c r="D113" s="15"/>
      <c r="E113" s="1"/>
      <c r="F113" s="210" t="s">
        <v>3</v>
      </c>
      <c r="G113" s="210"/>
      <c r="H113" s="210"/>
      <c r="I113" s="16"/>
      <c r="J113" s="210" t="s">
        <v>4</v>
      </c>
      <c r="K113" s="210"/>
      <c r="L113" s="210"/>
    </row>
    <row r="114" spans="5:12" ht="21" customHeight="1">
      <c r="E114" s="1"/>
      <c r="F114" s="16" t="s">
        <v>5</v>
      </c>
      <c r="G114" s="19"/>
      <c r="H114" s="16" t="s">
        <v>6</v>
      </c>
      <c r="I114" s="20"/>
      <c r="J114" s="16" t="s">
        <v>5</v>
      </c>
      <c r="K114" s="19"/>
      <c r="L114" s="16" t="s">
        <v>6</v>
      </c>
    </row>
    <row r="115" spans="4:12" ht="21" customHeight="1">
      <c r="D115" s="21" t="s">
        <v>7</v>
      </c>
      <c r="E115" s="1"/>
      <c r="F115" s="18" t="s">
        <v>8</v>
      </c>
      <c r="G115" s="22"/>
      <c r="H115" s="18" t="s">
        <v>8</v>
      </c>
      <c r="I115" s="23"/>
      <c r="J115" s="18" t="s">
        <v>8</v>
      </c>
      <c r="K115" s="22"/>
      <c r="L115" s="18" t="s">
        <v>8</v>
      </c>
    </row>
    <row r="116" spans="4:12" ht="21" customHeight="1">
      <c r="D116" s="116"/>
      <c r="F116" s="117"/>
      <c r="H116" s="7"/>
      <c r="I116" s="5"/>
      <c r="J116" s="117"/>
      <c r="K116" s="22"/>
      <c r="L116" s="7"/>
    </row>
    <row r="117" spans="1:11" ht="21" customHeight="1">
      <c r="A117" s="1" t="s">
        <v>68</v>
      </c>
      <c r="F117" s="118"/>
      <c r="I117" s="5"/>
      <c r="J117" s="118"/>
      <c r="K117" s="6"/>
    </row>
    <row r="118" spans="1:11" ht="21" customHeight="1">
      <c r="A118" s="1"/>
      <c r="F118" s="118"/>
      <c r="I118" s="5"/>
      <c r="J118" s="118"/>
      <c r="K118" s="6"/>
    </row>
    <row r="119" spans="1:11" ht="21" customHeight="1">
      <c r="A119" s="1" t="s">
        <v>69</v>
      </c>
      <c r="F119" s="118"/>
      <c r="I119" s="5"/>
      <c r="J119" s="118"/>
      <c r="K119" s="6"/>
    </row>
    <row r="120" spans="1:11" ht="21" customHeight="1">
      <c r="A120" s="1"/>
      <c r="F120" s="118"/>
      <c r="I120" s="5"/>
      <c r="J120" s="118"/>
      <c r="K120" s="6"/>
    </row>
    <row r="121" spans="1:11" ht="21" customHeight="1">
      <c r="A121" s="3" t="s">
        <v>70</v>
      </c>
      <c r="F121" s="118"/>
      <c r="G121" s="40"/>
      <c r="I121" s="40"/>
      <c r="J121" s="118"/>
      <c r="K121" s="6"/>
    </row>
    <row r="122" spans="2:12" ht="21" customHeight="1">
      <c r="B122" s="3" t="s">
        <v>71</v>
      </c>
      <c r="F122" s="179"/>
      <c r="G122" s="40"/>
      <c r="H122" s="40"/>
      <c r="I122" s="40"/>
      <c r="J122" s="179"/>
      <c r="K122" s="40"/>
      <c r="L122" s="40"/>
    </row>
    <row r="123" spans="3:12" ht="21" customHeight="1">
      <c r="C123" s="37" t="s">
        <v>72</v>
      </c>
      <c r="F123" s="179"/>
      <c r="G123" s="40"/>
      <c r="H123" s="40"/>
      <c r="I123" s="40"/>
      <c r="J123" s="179"/>
      <c r="K123" s="40"/>
      <c r="L123" s="40"/>
    </row>
    <row r="124" spans="3:12" ht="21" customHeight="1">
      <c r="C124" s="3" t="s">
        <v>73</v>
      </c>
      <c r="F124" s="179"/>
      <c r="G124" s="40"/>
      <c r="H124" s="40"/>
      <c r="I124" s="40"/>
      <c r="J124" s="179"/>
      <c r="K124" s="40"/>
      <c r="L124" s="40"/>
    </row>
    <row r="125" spans="3:12" ht="21" customHeight="1">
      <c r="C125" s="37" t="s">
        <v>74</v>
      </c>
      <c r="F125" s="179"/>
      <c r="G125" s="29"/>
      <c r="H125" s="40"/>
      <c r="I125" s="29"/>
      <c r="J125" s="179"/>
      <c r="K125" s="40"/>
      <c r="L125" s="40"/>
    </row>
    <row r="126" spans="3:12" ht="21" customHeight="1" thickBot="1">
      <c r="C126" s="3" t="s">
        <v>75</v>
      </c>
      <c r="F126" s="178">
        <v>402000000</v>
      </c>
      <c r="G126" s="29"/>
      <c r="H126" s="36">
        <v>373000000</v>
      </c>
      <c r="I126" s="29"/>
      <c r="J126" s="178">
        <v>402000000</v>
      </c>
      <c r="K126" s="33"/>
      <c r="L126" s="36">
        <v>373000000</v>
      </c>
    </row>
    <row r="127" spans="1:12" ht="21" customHeight="1" thickTop="1">
      <c r="A127" s="1"/>
      <c r="F127" s="121"/>
      <c r="G127" s="31"/>
      <c r="H127" s="28"/>
      <c r="I127" s="31"/>
      <c r="J127" s="121"/>
      <c r="K127" s="33"/>
      <c r="L127" s="28"/>
    </row>
    <row r="128" spans="2:12" ht="21" customHeight="1">
      <c r="B128" s="3" t="s">
        <v>76</v>
      </c>
      <c r="F128" s="119"/>
      <c r="G128" s="29"/>
      <c r="H128" s="31"/>
      <c r="I128" s="29"/>
      <c r="J128" s="119"/>
      <c r="K128" s="31"/>
      <c r="L128" s="31"/>
    </row>
    <row r="129" spans="2:12" ht="21" customHeight="1">
      <c r="B129" s="37"/>
      <c r="C129" s="37" t="s">
        <v>77</v>
      </c>
      <c r="F129" s="121"/>
      <c r="G129" s="29"/>
      <c r="H129" s="28"/>
      <c r="I129" s="29"/>
      <c r="J129" s="121"/>
      <c r="K129" s="27"/>
      <c r="L129" s="28"/>
    </row>
    <row r="130" spans="2:12" ht="21" customHeight="1">
      <c r="B130" s="37"/>
      <c r="C130" s="3" t="s">
        <v>78</v>
      </c>
      <c r="F130" s="121">
        <v>373000000</v>
      </c>
      <c r="G130" s="29"/>
      <c r="H130" s="28">
        <v>373000000</v>
      </c>
      <c r="I130" s="29"/>
      <c r="J130" s="121">
        <v>373000000</v>
      </c>
      <c r="K130" s="27"/>
      <c r="L130" s="28">
        <v>373000000</v>
      </c>
    </row>
    <row r="131" spans="1:12" ht="21" customHeight="1">
      <c r="A131" s="3" t="s">
        <v>79</v>
      </c>
      <c r="F131" s="121">
        <v>3680616000</v>
      </c>
      <c r="G131" s="31"/>
      <c r="H131" s="28">
        <v>3680616000</v>
      </c>
      <c r="I131" s="31"/>
      <c r="J131" s="121">
        <v>3680616000</v>
      </c>
      <c r="K131" s="33"/>
      <c r="L131" s="28">
        <v>3680616000</v>
      </c>
    </row>
    <row r="132" spans="1:12" ht="21" customHeight="1">
      <c r="A132" s="3" t="s">
        <v>80</v>
      </c>
      <c r="F132" s="119"/>
      <c r="G132" s="29"/>
      <c r="H132" s="31"/>
      <c r="I132" s="29"/>
      <c r="J132" s="119"/>
      <c r="K132" s="31"/>
      <c r="L132" s="31"/>
    </row>
    <row r="133" spans="2:12" ht="21" customHeight="1">
      <c r="B133" s="3" t="s">
        <v>81</v>
      </c>
      <c r="F133" s="119"/>
      <c r="G133" s="29"/>
      <c r="H133" s="31"/>
      <c r="I133" s="29"/>
      <c r="J133" s="119"/>
      <c r="K133" s="31"/>
      <c r="L133" s="31"/>
    </row>
    <row r="134" spans="2:12" ht="21" customHeight="1">
      <c r="B134" s="8"/>
      <c r="C134" s="37" t="s">
        <v>82</v>
      </c>
      <c r="D134" s="2">
        <v>30</v>
      </c>
      <c r="F134" s="122">
        <v>40200000</v>
      </c>
      <c r="G134" s="29"/>
      <c r="H134" s="27">
        <v>37300000</v>
      </c>
      <c r="I134" s="29"/>
      <c r="J134" s="122">
        <v>40200000</v>
      </c>
      <c r="K134" s="27"/>
      <c r="L134" s="27">
        <v>37300000</v>
      </c>
    </row>
    <row r="135" spans="2:12" ht="21" customHeight="1">
      <c r="B135" s="3" t="s">
        <v>83</v>
      </c>
      <c r="F135" s="119">
        <v>35612545339</v>
      </c>
      <c r="G135" s="29"/>
      <c r="H135" s="31">
        <v>29130158026</v>
      </c>
      <c r="I135" s="29"/>
      <c r="J135" s="119">
        <v>19338745822</v>
      </c>
      <c r="K135" s="28"/>
      <c r="L135" s="31">
        <v>18389411722</v>
      </c>
    </row>
    <row r="136" spans="1:12" ht="21" customHeight="1">
      <c r="A136" s="3" t="s">
        <v>84</v>
      </c>
      <c r="F136" s="156">
        <v>-777394050</v>
      </c>
      <c r="G136" s="29"/>
      <c r="H136" s="157">
        <v>-720052699</v>
      </c>
      <c r="I136" s="29"/>
      <c r="J136" s="177">
        <v>-27926202</v>
      </c>
      <c r="K136" s="28"/>
      <c r="L136" s="34">
        <v>-148952396</v>
      </c>
    </row>
    <row r="137" spans="1:12" ht="21" customHeight="1">
      <c r="A137" s="1"/>
      <c r="F137" s="121"/>
      <c r="G137" s="29"/>
      <c r="H137" s="28"/>
      <c r="I137" s="29"/>
      <c r="J137" s="121"/>
      <c r="K137" s="33"/>
      <c r="L137" s="28"/>
    </row>
    <row r="138" spans="1:12" ht="21" customHeight="1">
      <c r="A138" s="1" t="s">
        <v>85</v>
      </c>
      <c r="F138" s="122">
        <f>SUM(F130:F136)</f>
        <v>38928967289</v>
      </c>
      <c r="G138" s="28"/>
      <c r="H138" s="27">
        <f>SUM(H130:H136)</f>
        <v>32501021327</v>
      </c>
      <c r="I138" s="28"/>
      <c r="J138" s="122">
        <f>SUM(J130:J136)</f>
        <v>23404635620</v>
      </c>
      <c r="K138" s="28"/>
      <c r="L138" s="27">
        <f>SUM(L130:L136)</f>
        <v>22331375326</v>
      </c>
    </row>
    <row r="139" spans="1:12" ht="21" customHeight="1">
      <c r="A139" s="3" t="s">
        <v>86</v>
      </c>
      <c r="D139" s="28"/>
      <c r="F139" s="177">
        <v>2375389586</v>
      </c>
      <c r="G139" s="29"/>
      <c r="H139" s="34">
        <v>2600699378</v>
      </c>
      <c r="I139" s="29"/>
      <c r="J139" s="177">
        <v>0</v>
      </c>
      <c r="K139" s="28"/>
      <c r="L139" s="34">
        <v>0</v>
      </c>
    </row>
    <row r="140" spans="1:12" ht="21" customHeight="1">
      <c r="A140" s="1"/>
      <c r="B140" s="1"/>
      <c r="F140" s="121"/>
      <c r="G140" s="28"/>
      <c r="H140" s="28"/>
      <c r="I140" s="28"/>
      <c r="J140" s="121"/>
      <c r="K140" s="33"/>
      <c r="L140" s="28"/>
    </row>
    <row r="141" spans="1:12" ht="21" customHeight="1">
      <c r="A141" s="1" t="s">
        <v>87</v>
      </c>
      <c r="F141" s="177">
        <f>SUM(F138:F139)</f>
        <v>41304356875</v>
      </c>
      <c r="G141" s="29"/>
      <c r="H141" s="34">
        <f>SUM(H138:H139)</f>
        <v>35101720705</v>
      </c>
      <c r="I141" s="29"/>
      <c r="J141" s="177">
        <f>SUM(J138:J139)</f>
        <v>23404635620</v>
      </c>
      <c r="K141" s="28"/>
      <c r="L141" s="34">
        <f>SUM(L138:L139)</f>
        <v>22331375326</v>
      </c>
    </row>
    <row r="142" spans="1:12" ht="21" customHeight="1">
      <c r="A142" s="1"/>
      <c r="F142" s="121"/>
      <c r="G142" s="29"/>
      <c r="H142" s="28"/>
      <c r="I142" s="29"/>
      <c r="J142" s="121"/>
      <c r="K142" s="33"/>
      <c r="L142" s="28"/>
    </row>
    <row r="143" spans="1:12" ht="21" customHeight="1" thickBot="1">
      <c r="A143" s="1" t="s">
        <v>88</v>
      </c>
      <c r="F143" s="178">
        <f>SUM(F100,F141)</f>
        <v>103364343331</v>
      </c>
      <c r="G143" s="29"/>
      <c r="H143" s="36">
        <f>SUM(H100,H141)</f>
        <v>85476250132</v>
      </c>
      <c r="I143" s="28"/>
      <c r="J143" s="178">
        <f>SUM(J100,J141)</f>
        <v>61847614156</v>
      </c>
      <c r="K143" s="29"/>
      <c r="L143" s="36">
        <f>SUM(L100,L141)</f>
        <v>51158988763</v>
      </c>
    </row>
    <row r="144" spans="1:12" ht="21" customHeight="1" thickTop="1">
      <c r="A144" s="1"/>
      <c r="F144" s="28"/>
      <c r="G144" s="29"/>
      <c r="H144" s="28"/>
      <c r="I144" s="29"/>
      <c r="J144" s="28"/>
      <c r="K144" s="28"/>
      <c r="L144" s="28"/>
    </row>
    <row r="145" spans="1:12" ht="21" customHeight="1">
      <c r="A145" s="1"/>
      <c r="F145" s="28"/>
      <c r="G145" s="29"/>
      <c r="H145" s="28"/>
      <c r="I145" s="29"/>
      <c r="J145" s="28"/>
      <c r="K145" s="29"/>
      <c r="L145" s="28"/>
    </row>
    <row r="146" spans="1:12" ht="21" customHeight="1">
      <c r="A146" s="1"/>
      <c r="F146" s="28"/>
      <c r="G146" s="29"/>
      <c r="H146" s="28"/>
      <c r="I146" s="29"/>
      <c r="J146" s="28"/>
      <c r="K146" s="29"/>
      <c r="L146" s="28"/>
    </row>
    <row r="147" spans="1:12" ht="21" customHeight="1" hidden="1">
      <c r="A147" s="1"/>
      <c r="F147" s="28"/>
      <c r="G147" s="29"/>
      <c r="H147" s="28"/>
      <c r="I147" s="29"/>
      <c r="J147" s="28"/>
      <c r="K147" s="29"/>
      <c r="L147" s="28"/>
    </row>
    <row r="148" spans="1:12" ht="21" customHeight="1" hidden="1">
      <c r="A148" s="1"/>
      <c r="F148" s="28"/>
      <c r="G148" s="29"/>
      <c r="H148" s="28"/>
      <c r="I148" s="29"/>
      <c r="J148" s="28"/>
      <c r="K148" s="29"/>
      <c r="L148" s="28"/>
    </row>
    <row r="149" spans="1:12" ht="21" customHeight="1" hidden="1">
      <c r="A149" s="1"/>
      <c r="F149" s="28"/>
      <c r="G149" s="29"/>
      <c r="H149" s="28"/>
      <c r="I149" s="29"/>
      <c r="J149" s="28"/>
      <c r="K149" s="29"/>
      <c r="L149" s="28"/>
    </row>
    <row r="150" spans="1:12" ht="21" customHeight="1">
      <c r="A150" s="1"/>
      <c r="F150" s="28"/>
      <c r="G150" s="29"/>
      <c r="H150" s="28"/>
      <c r="I150" s="29"/>
      <c r="J150" s="28"/>
      <c r="K150" s="29"/>
      <c r="L150" s="28"/>
    </row>
    <row r="151" spans="1:12" ht="21" customHeight="1">
      <c r="A151" s="1"/>
      <c r="F151" s="28"/>
      <c r="G151" s="29"/>
      <c r="H151" s="28"/>
      <c r="I151" s="29"/>
      <c r="J151" s="28"/>
      <c r="K151" s="29"/>
      <c r="L151" s="28"/>
    </row>
    <row r="152" spans="1:12" ht="21" customHeight="1">
      <c r="A152" s="1"/>
      <c r="F152" s="28"/>
      <c r="G152" s="29"/>
      <c r="H152" s="28"/>
      <c r="I152" s="29"/>
      <c r="J152" s="28"/>
      <c r="K152" s="29"/>
      <c r="L152" s="28"/>
    </row>
    <row r="153" spans="1:12" ht="21" customHeight="1">
      <c r="A153" s="1"/>
      <c r="F153" s="28"/>
      <c r="G153" s="29"/>
      <c r="H153" s="28"/>
      <c r="I153" s="29"/>
      <c r="J153" s="28"/>
      <c r="K153" s="29"/>
      <c r="L153" s="28"/>
    </row>
    <row r="154" spans="1:12" ht="19.5" customHeight="1">
      <c r="A154" s="1"/>
      <c r="F154" s="28"/>
      <c r="G154" s="29"/>
      <c r="H154" s="28"/>
      <c r="I154" s="29"/>
      <c r="J154" s="28"/>
      <c r="K154" s="29"/>
      <c r="L154" s="28"/>
    </row>
    <row r="155" spans="1:12" ht="21.75" customHeight="1">
      <c r="A155" s="211" t="str">
        <f>A108</f>
        <v>หมายเหตุประกอบงบการเงินเป็นส่วนหนึ่งของงบการเงินนี้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</row>
  </sheetData>
  <sheetProtection/>
  <mergeCells count="9">
    <mergeCell ref="F5:H5"/>
    <mergeCell ref="F59:H59"/>
    <mergeCell ref="J5:L5"/>
    <mergeCell ref="J59:L59"/>
    <mergeCell ref="A155:L155"/>
    <mergeCell ref="F113:H113"/>
    <mergeCell ref="J113:L113"/>
    <mergeCell ref="A108:L108"/>
    <mergeCell ref="A54:L54"/>
  </mergeCells>
  <printOptions/>
  <pageMargins left="0.8" right="0.5" top="0.5" bottom="0.6" header="0.49" footer="0.4"/>
  <pageSetup firstPageNumber="7" useFirstPageNumber="1" fitToHeight="0" horizontalDpi="1200" verticalDpi="1200" orientation="portrait" paperSize="9" scale="85" r:id="rId1"/>
  <headerFooter>
    <oddFooter>&amp;R&amp;"Browallia New,Regular"&amp;13&amp;P</oddFooter>
  </headerFooter>
  <rowBreaks count="2" manualBreakCount="2">
    <brk id="54" max="255" man="1"/>
    <brk id="108" max="255" man="1"/>
  </rowBreaks>
  <ignoredErrors>
    <ignoredError sqref="D31 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L95"/>
  <sheetViews>
    <sheetView zoomScaleSheetLayoutView="145" zoomScalePageLayoutView="0" workbookViewId="0" topLeftCell="A1">
      <selection activeCell="D1" sqref="D1:L65536"/>
    </sheetView>
  </sheetViews>
  <sheetFormatPr defaultColWidth="6.8515625" defaultRowHeight="18.75" customHeight="1"/>
  <cols>
    <col min="1" max="2" width="1.8515625" style="75" customWidth="1"/>
    <col min="3" max="3" width="34.57421875" style="75" customWidth="1"/>
    <col min="4" max="4" width="7.8515625" style="74" customWidth="1"/>
    <col min="5" max="5" width="0.85546875" style="75" customWidth="1"/>
    <col min="6" max="6" width="12.8515625" style="76" bestFit="1" customWidth="1"/>
    <col min="7" max="7" width="0.85546875" style="77" customWidth="1"/>
    <col min="8" max="8" width="12.8515625" style="76" bestFit="1" customWidth="1"/>
    <col min="9" max="9" width="0.85546875" style="78" customWidth="1"/>
    <col min="10" max="10" width="12.00390625" style="76" bestFit="1" customWidth="1"/>
    <col min="11" max="11" width="0.85546875" style="77" customWidth="1"/>
    <col min="12" max="12" width="12.00390625" style="76" bestFit="1" customWidth="1"/>
    <col min="13" max="16384" width="6.8515625" style="79" customWidth="1"/>
  </cols>
  <sheetData>
    <row r="1" spans="1:3" ht="21.75" customHeight="1">
      <c r="A1" s="73" t="str">
        <f>'7- 9'!A1</f>
        <v>บริษัท พลังงานบริสุทธิ์ จำกัด (มหาชน)  </v>
      </c>
      <c r="B1" s="73"/>
      <c r="C1" s="73"/>
    </row>
    <row r="2" spans="1:3" ht="21.75" customHeight="1">
      <c r="A2" s="73" t="s">
        <v>89</v>
      </c>
      <c r="B2" s="73"/>
      <c r="C2" s="73"/>
    </row>
    <row r="3" spans="1:12" ht="21.75" customHeight="1">
      <c r="A3" s="80" t="s">
        <v>90</v>
      </c>
      <c r="B3" s="81"/>
      <c r="C3" s="81"/>
      <c r="D3" s="82"/>
      <c r="E3" s="83"/>
      <c r="F3" s="17"/>
      <c r="G3" s="84"/>
      <c r="H3" s="17"/>
      <c r="I3" s="85"/>
      <c r="J3" s="17"/>
      <c r="K3" s="84"/>
      <c r="L3" s="17"/>
    </row>
    <row r="4" ht="19.5" customHeight="1"/>
    <row r="5" spans="1:12" ht="19.5" customHeight="1">
      <c r="A5" s="79"/>
      <c r="D5" s="86"/>
      <c r="E5" s="73"/>
      <c r="F5" s="210" t="s">
        <v>3</v>
      </c>
      <c r="G5" s="210"/>
      <c r="H5" s="210"/>
      <c r="I5" s="16"/>
      <c r="J5" s="210" t="s">
        <v>4</v>
      </c>
      <c r="K5" s="210"/>
      <c r="L5" s="210"/>
    </row>
    <row r="6" spans="5:12" ht="19.5" customHeight="1">
      <c r="E6" s="73"/>
      <c r="F6" s="16" t="s">
        <v>5</v>
      </c>
      <c r="G6" s="19"/>
      <c r="H6" s="16" t="s">
        <v>6</v>
      </c>
      <c r="I6" s="20"/>
      <c r="J6" s="16" t="s">
        <v>5</v>
      </c>
      <c r="K6" s="19"/>
      <c r="L6" s="16" t="s">
        <v>6</v>
      </c>
    </row>
    <row r="7" spans="4:12" ht="19.5" customHeight="1">
      <c r="D7" s="87" t="s">
        <v>7</v>
      </c>
      <c r="E7" s="73"/>
      <c r="F7" s="18" t="s">
        <v>8</v>
      </c>
      <c r="G7" s="22"/>
      <c r="H7" s="18" t="s">
        <v>8</v>
      </c>
      <c r="I7" s="23"/>
      <c r="J7" s="18" t="s">
        <v>8</v>
      </c>
      <c r="K7" s="22"/>
      <c r="L7" s="18" t="s">
        <v>8</v>
      </c>
    </row>
    <row r="8" spans="6:11" ht="7.5" customHeight="1">
      <c r="F8" s="180"/>
      <c r="G8" s="76"/>
      <c r="I8" s="76"/>
      <c r="J8" s="180"/>
      <c r="K8" s="76"/>
    </row>
    <row r="9" spans="1:12" ht="19.5" customHeight="1">
      <c r="A9" s="75" t="s">
        <v>91</v>
      </c>
      <c r="D9" s="74" t="s">
        <v>304</v>
      </c>
      <c r="F9" s="181">
        <v>18763630897</v>
      </c>
      <c r="G9" s="88"/>
      <c r="H9" s="88">
        <v>13286347588</v>
      </c>
      <c r="I9" s="88"/>
      <c r="J9" s="181">
        <v>4824515929</v>
      </c>
      <c r="K9" s="88"/>
      <c r="L9" s="88">
        <v>6141781236</v>
      </c>
    </row>
    <row r="10" spans="1:12" ht="19.5" customHeight="1">
      <c r="A10" s="75" t="s">
        <v>92</v>
      </c>
      <c r="D10" s="74">
        <v>32</v>
      </c>
      <c r="F10" s="182">
        <v>6590983596</v>
      </c>
      <c r="G10" s="89"/>
      <c r="H10" s="89">
        <v>6887462572</v>
      </c>
      <c r="I10" s="89"/>
      <c r="J10" s="182">
        <v>0</v>
      </c>
      <c r="K10" s="89"/>
      <c r="L10" s="89">
        <v>0</v>
      </c>
    </row>
    <row r="11" spans="1:12" ht="19.5" customHeight="1">
      <c r="A11" s="75" t="s">
        <v>93</v>
      </c>
      <c r="D11" s="175" t="s">
        <v>94</v>
      </c>
      <c r="F11" s="181">
        <v>0</v>
      </c>
      <c r="G11" s="88"/>
      <c r="H11" s="88">
        <v>0</v>
      </c>
      <c r="I11" s="88"/>
      <c r="J11" s="181">
        <v>2856187584</v>
      </c>
      <c r="K11" s="88"/>
      <c r="L11" s="88">
        <v>2816357289</v>
      </c>
    </row>
    <row r="12" spans="1:12" ht="19.5" customHeight="1">
      <c r="A12" s="75" t="s">
        <v>95</v>
      </c>
      <c r="D12" s="74" t="s">
        <v>305</v>
      </c>
      <c r="F12" s="183">
        <v>2192200404</v>
      </c>
      <c r="G12" s="88"/>
      <c r="H12" s="90">
        <v>384286480</v>
      </c>
      <c r="I12" s="88"/>
      <c r="J12" s="183">
        <v>508173110</v>
      </c>
      <c r="K12" s="88"/>
      <c r="L12" s="90">
        <v>546443227</v>
      </c>
    </row>
    <row r="13" spans="6:12" ht="7.5" customHeight="1">
      <c r="F13" s="181"/>
      <c r="G13" s="88"/>
      <c r="H13" s="88"/>
      <c r="I13" s="88"/>
      <c r="J13" s="181"/>
      <c r="K13" s="88"/>
      <c r="L13" s="88"/>
    </row>
    <row r="14" spans="1:12" ht="19.5" customHeight="1">
      <c r="A14" s="73" t="s">
        <v>96</v>
      </c>
      <c r="B14" s="79"/>
      <c r="C14" s="73"/>
      <c r="F14" s="183">
        <f>SUM(F9:F12)</f>
        <v>27546814897</v>
      </c>
      <c r="G14" s="88"/>
      <c r="H14" s="90">
        <f>SUM(H9:H12)</f>
        <v>20558096640</v>
      </c>
      <c r="I14" s="88"/>
      <c r="J14" s="183">
        <f>SUM(J9:J12)</f>
        <v>8188876623</v>
      </c>
      <c r="K14" s="88"/>
      <c r="L14" s="90">
        <f>SUM(L9:L12)</f>
        <v>9504581752</v>
      </c>
    </row>
    <row r="15" spans="6:12" ht="7.5" customHeight="1">
      <c r="F15" s="181"/>
      <c r="G15" s="88"/>
      <c r="H15" s="88"/>
      <c r="I15" s="88"/>
      <c r="J15" s="181"/>
      <c r="K15" s="88"/>
      <c r="L15" s="88"/>
    </row>
    <row r="16" spans="1:12" ht="19.5" customHeight="1">
      <c r="A16" s="75" t="s">
        <v>97</v>
      </c>
      <c r="F16" s="181">
        <v>-17394106015</v>
      </c>
      <c r="G16" s="91"/>
      <c r="H16" s="88">
        <v>-11893352868</v>
      </c>
      <c r="I16" s="91"/>
      <c r="J16" s="181">
        <v>-4844633518</v>
      </c>
      <c r="K16" s="92"/>
      <c r="L16" s="88">
        <v>-5660294416</v>
      </c>
    </row>
    <row r="17" spans="1:12" ht="19.5" customHeight="1">
      <c r="A17" s="75" t="s">
        <v>98</v>
      </c>
      <c r="F17" s="181">
        <v>-60580967</v>
      </c>
      <c r="G17" s="88"/>
      <c r="H17" s="88">
        <v>-71841661</v>
      </c>
      <c r="I17" s="88"/>
      <c r="J17" s="181">
        <v>-33567075</v>
      </c>
      <c r="K17" s="88"/>
      <c r="L17" s="88">
        <v>-49964757</v>
      </c>
    </row>
    <row r="18" spans="1:12" ht="19.5" customHeight="1">
      <c r="A18" s="75" t="s">
        <v>99</v>
      </c>
      <c r="E18" s="93"/>
      <c r="F18" s="181">
        <v>-1366186282</v>
      </c>
      <c r="G18" s="88"/>
      <c r="H18" s="88">
        <v>-1365490459</v>
      </c>
      <c r="I18" s="88"/>
      <c r="J18" s="181">
        <v>-504322388</v>
      </c>
      <c r="K18" s="88"/>
      <c r="L18" s="88">
        <v>-490788633</v>
      </c>
    </row>
    <row r="19" spans="1:12" ht="19.5" customHeight="1">
      <c r="A19" s="75" t="s">
        <v>100</v>
      </c>
      <c r="E19" s="93"/>
      <c r="F19" s="181">
        <v>474479</v>
      </c>
      <c r="G19" s="88"/>
      <c r="H19" s="88">
        <v>13359553</v>
      </c>
      <c r="I19" s="88"/>
      <c r="J19" s="181">
        <v>0</v>
      </c>
      <c r="K19" s="88"/>
      <c r="L19" s="88">
        <v>0</v>
      </c>
    </row>
    <row r="20" spans="1:12" ht="19.5" customHeight="1">
      <c r="A20" s="75" t="s">
        <v>101</v>
      </c>
      <c r="E20" s="93"/>
      <c r="F20" s="181">
        <v>20506868</v>
      </c>
      <c r="G20" s="88"/>
      <c r="H20" s="88">
        <v>65919621</v>
      </c>
      <c r="I20" s="88"/>
      <c r="J20" s="181">
        <v>27149087</v>
      </c>
      <c r="K20" s="88"/>
      <c r="L20" s="88">
        <v>64526341</v>
      </c>
    </row>
    <row r="21" spans="1:12" ht="19.5" customHeight="1">
      <c r="A21" s="75" t="s">
        <v>102</v>
      </c>
      <c r="D21" s="74">
        <v>34</v>
      </c>
      <c r="E21" s="93"/>
      <c r="F21" s="183">
        <v>-1412778113</v>
      </c>
      <c r="G21" s="88"/>
      <c r="H21" s="90">
        <v>-1387538451</v>
      </c>
      <c r="I21" s="88"/>
      <c r="J21" s="183">
        <v>-772265355</v>
      </c>
      <c r="K21" s="88"/>
      <c r="L21" s="90">
        <v>-691417927</v>
      </c>
    </row>
    <row r="22" spans="6:12" ht="7.5" customHeight="1">
      <c r="F22" s="181"/>
      <c r="G22" s="88"/>
      <c r="H22" s="88"/>
      <c r="I22" s="88"/>
      <c r="J22" s="181"/>
      <c r="K22" s="88"/>
      <c r="L22" s="88"/>
    </row>
    <row r="23" spans="1:12" ht="19.5" customHeight="1">
      <c r="A23" s="73" t="s">
        <v>103</v>
      </c>
      <c r="B23" s="79"/>
      <c r="F23" s="183">
        <f>SUM(F16:F21)</f>
        <v>-20212670030</v>
      </c>
      <c r="G23" s="88"/>
      <c r="H23" s="90">
        <f>SUM(H16:H21)</f>
        <v>-14638944265</v>
      </c>
      <c r="I23" s="88"/>
      <c r="J23" s="183">
        <f>SUM(J16:J21)</f>
        <v>-6127639249</v>
      </c>
      <c r="K23" s="88"/>
      <c r="L23" s="90">
        <f>SUM(L16:L21)</f>
        <v>-6827939392</v>
      </c>
    </row>
    <row r="24" spans="6:12" ht="7.5" customHeight="1">
      <c r="F24" s="181"/>
      <c r="G24" s="88"/>
      <c r="H24" s="88"/>
      <c r="I24" s="88"/>
      <c r="J24" s="181"/>
      <c r="K24" s="88"/>
      <c r="L24" s="88"/>
    </row>
    <row r="25" spans="1:12" ht="19.5" customHeight="1">
      <c r="A25" s="75" t="s">
        <v>104</v>
      </c>
      <c r="D25" s="79"/>
      <c r="E25" s="79"/>
      <c r="F25" s="182"/>
      <c r="G25" s="89"/>
      <c r="H25" s="89"/>
      <c r="I25" s="89"/>
      <c r="J25" s="182"/>
      <c r="K25" s="89"/>
      <c r="L25" s="89"/>
    </row>
    <row r="26" spans="2:12" ht="19.5" customHeight="1">
      <c r="B26" s="75" t="s">
        <v>105</v>
      </c>
      <c r="D26" s="195">
        <v>17.1</v>
      </c>
      <c r="F26" s="183">
        <v>217643121</v>
      </c>
      <c r="G26" s="88"/>
      <c r="H26" s="90">
        <v>13545817</v>
      </c>
      <c r="I26" s="88"/>
      <c r="J26" s="183">
        <v>0</v>
      </c>
      <c r="K26" s="88"/>
      <c r="L26" s="90">
        <v>0</v>
      </c>
    </row>
    <row r="27" spans="6:12" ht="7.5" customHeight="1">
      <c r="F27" s="181"/>
      <c r="G27" s="88"/>
      <c r="H27" s="88"/>
      <c r="I27" s="88"/>
      <c r="J27" s="181"/>
      <c r="K27" s="88"/>
      <c r="L27" s="88"/>
    </row>
    <row r="28" spans="1:12" ht="19.5" customHeight="1">
      <c r="A28" s="73" t="s">
        <v>106</v>
      </c>
      <c r="F28" s="181">
        <f>SUM(F23,F14,F26)</f>
        <v>7551787988</v>
      </c>
      <c r="G28" s="88"/>
      <c r="H28" s="88">
        <f>SUM(H23,H14,H26)</f>
        <v>5932698192</v>
      </c>
      <c r="I28" s="88"/>
      <c r="J28" s="181">
        <f>SUM(J23,J14,J26)</f>
        <v>2061237374</v>
      </c>
      <c r="K28" s="88"/>
      <c r="L28" s="88">
        <f>SUM(L23,L14,L26)</f>
        <v>2676642360</v>
      </c>
    </row>
    <row r="29" spans="1:12" ht="19.5" customHeight="1">
      <c r="A29" s="75" t="s">
        <v>107</v>
      </c>
      <c r="D29" s="74">
        <v>36</v>
      </c>
      <c r="F29" s="183">
        <v>-145318798</v>
      </c>
      <c r="G29" s="88"/>
      <c r="H29" s="90">
        <v>-3345312</v>
      </c>
      <c r="I29" s="88"/>
      <c r="J29" s="183">
        <v>9996726</v>
      </c>
      <c r="K29" s="88"/>
      <c r="L29" s="90">
        <v>-5647782</v>
      </c>
    </row>
    <row r="30" spans="6:12" ht="7.5" customHeight="1">
      <c r="F30" s="181"/>
      <c r="G30" s="88"/>
      <c r="H30" s="88"/>
      <c r="I30" s="88"/>
      <c r="J30" s="181"/>
      <c r="K30" s="88"/>
      <c r="L30" s="88"/>
    </row>
    <row r="31" spans="1:12" ht="19.5" customHeight="1">
      <c r="A31" s="73" t="s">
        <v>108</v>
      </c>
      <c r="F31" s="183">
        <f>SUM(F28:F29)</f>
        <v>7406469190</v>
      </c>
      <c r="G31" s="88"/>
      <c r="H31" s="90">
        <f>SUM(H28:H29)</f>
        <v>5929352880</v>
      </c>
      <c r="I31" s="88"/>
      <c r="J31" s="183">
        <f>SUM(J28:J29)</f>
        <v>2071234100</v>
      </c>
      <c r="K31" s="88"/>
      <c r="L31" s="90">
        <f>SUM(L28:L29)</f>
        <v>2670994578</v>
      </c>
    </row>
    <row r="32" spans="1:12" ht="19.5" customHeight="1">
      <c r="A32" s="73"/>
      <c r="F32" s="181"/>
      <c r="G32" s="88"/>
      <c r="H32" s="88"/>
      <c r="I32" s="88"/>
      <c r="J32" s="181"/>
      <c r="K32" s="88"/>
      <c r="L32" s="88"/>
    </row>
    <row r="33" spans="1:11" ht="19.5" customHeight="1">
      <c r="A33" s="94" t="s">
        <v>109</v>
      </c>
      <c r="B33" s="95"/>
      <c r="C33" s="96"/>
      <c r="F33" s="180"/>
      <c r="G33" s="76"/>
      <c r="I33" s="76"/>
      <c r="J33" s="180"/>
      <c r="K33" s="76"/>
    </row>
    <row r="34" spans="1:11" ht="6" customHeight="1">
      <c r="A34" s="94"/>
      <c r="B34" s="95"/>
      <c r="C34" s="96"/>
      <c r="F34" s="180"/>
      <c r="G34" s="76"/>
      <c r="I34" s="76"/>
      <c r="J34" s="180"/>
      <c r="K34" s="76"/>
    </row>
    <row r="35" spans="1:11" ht="19.5" customHeight="1">
      <c r="A35" s="99" t="s">
        <v>110</v>
      </c>
      <c r="B35" s="96"/>
      <c r="C35" s="96"/>
      <c r="F35" s="180"/>
      <c r="G35" s="76"/>
      <c r="I35" s="76"/>
      <c r="J35" s="180"/>
      <c r="K35" s="76"/>
    </row>
    <row r="36" spans="1:11" ht="19.5" customHeight="1">
      <c r="A36" s="99"/>
      <c r="B36" s="97" t="s">
        <v>111</v>
      </c>
      <c r="C36" s="96"/>
      <c r="F36" s="180"/>
      <c r="G36" s="76"/>
      <c r="I36" s="76"/>
      <c r="J36" s="180"/>
      <c r="K36" s="76"/>
    </row>
    <row r="37" spans="1:11" ht="19.5" customHeight="1">
      <c r="A37" s="98"/>
      <c r="C37" s="98" t="s">
        <v>112</v>
      </c>
      <c r="F37" s="180"/>
      <c r="G37" s="76"/>
      <c r="I37" s="76"/>
      <c r="J37" s="180"/>
      <c r="K37" s="76"/>
    </row>
    <row r="38" spans="1:12" ht="19.5" customHeight="1">
      <c r="A38" s="73"/>
      <c r="C38" s="75" t="s">
        <v>113</v>
      </c>
      <c r="F38" s="181">
        <v>0</v>
      </c>
      <c r="G38" s="76"/>
      <c r="H38" s="88">
        <v>4697512</v>
      </c>
      <c r="I38" s="76"/>
      <c r="J38" s="180">
        <v>0</v>
      </c>
      <c r="K38" s="76"/>
      <c r="L38" s="76">
        <v>2186329</v>
      </c>
    </row>
    <row r="39" spans="3:11" ht="19.5" customHeight="1">
      <c r="C39" s="98" t="s">
        <v>114</v>
      </c>
      <c r="F39" s="180"/>
      <c r="G39" s="76"/>
      <c r="I39" s="76"/>
      <c r="J39" s="180"/>
      <c r="K39" s="76"/>
    </row>
    <row r="40" spans="1:11" ht="19.5" customHeight="1">
      <c r="A40" s="73"/>
      <c r="C40" s="75" t="s">
        <v>298</v>
      </c>
      <c r="F40" s="180"/>
      <c r="G40" s="76"/>
      <c r="I40" s="76"/>
      <c r="J40" s="180"/>
      <c r="K40" s="76"/>
    </row>
    <row r="41" spans="1:12" ht="19.5" customHeight="1">
      <c r="A41" s="79"/>
      <c r="C41" s="98" t="s">
        <v>115</v>
      </c>
      <c r="D41" s="74">
        <v>14</v>
      </c>
      <c r="F41" s="181">
        <v>141161225</v>
      </c>
      <c r="G41" s="76"/>
      <c r="H41" s="88">
        <v>-510152298</v>
      </c>
      <c r="I41" s="76"/>
      <c r="J41" s="181">
        <v>151282743</v>
      </c>
      <c r="K41" s="76"/>
      <c r="L41" s="88">
        <v>-511196855</v>
      </c>
    </row>
    <row r="42" spans="3:10" ht="19.5" customHeight="1">
      <c r="C42" s="97" t="s">
        <v>116</v>
      </c>
      <c r="F42" s="180"/>
      <c r="J42" s="180"/>
    </row>
    <row r="43" spans="1:12" ht="19.5" customHeight="1">
      <c r="A43" s="94"/>
      <c r="C43" s="79" t="s">
        <v>117</v>
      </c>
      <c r="F43" s="184">
        <v>-28232245</v>
      </c>
      <c r="G43" s="76"/>
      <c r="H43" s="17">
        <v>102031536</v>
      </c>
      <c r="I43" s="76"/>
      <c r="J43" s="184">
        <v>-30256549</v>
      </c>
      <c r="K43" s="76"/>
      <c r="L43" s="17">
        <v>102239371</v>
      </c>
    </row>
    <row r="44" spans="1:11" ht="6" customHeight="1">
      <c r="A44" s="94"/>
      <c r="B44" s="95"/>
      <c r="C44" s="96"/>
      <c r="F44" s="180"/>
      <c r="G44" s="76"/>
      <c r="I44" s="76"/>
      <c r="J44" s="180"/>
      <c r="K44" s="76"/>
    </row>
    <row r="45" spans="1:11" ht="19.5" customHeight="1">
      <c r="A45" s="99" t="s">
        <v>118</v>
      </c>
      <c r="B45" s="100"/>
      <c r="F45" s="180"/>
      <c r="G45" s="76"/>
      <c r="I45" s="76"/>
      <c r="J45" s="180"/>
      <c r="K45" s="76"/>
    </row>
    <row r="46" spans="1:12" ht="19.5" customHeight="1">
      <c r="A46" s="100" t="s">
        <v>119</v>
      </c>
      <c r="F46" s="183">
        <f>SUM(F37:F45)</f>
        <v>112928980</v>
      </c>
      <c r="G46" s="76"/>
      <c r="H46" s="17">
        <f>SUM(H37:H45)</f>
        <v>-403423250</v>
      </c>
      <c r="I46" s="76"/>
      <c r="J46" s="183">
        <f>SUM(J37:J45)</f>
        <v>121026194</v>
      </c>
      <c r="K46" s="76"/>
      <c r="L46" s="17">
        <f>SUM(L37:L45)</f>
        <v>-406771155</v>
      </c>
    </row>
    <row r="47" spans="1:12" ht="19.5" customHeight="1">
      <c r="A47" s="73"/>
      <c r="F47" s="88"/>
      <c r="G47" s="88"/>
      <c r="H47" s="88"/>
      <c r="I47" s="88"/>
      <c r="J47" s="88"/>
      <c r="K47" s="88"/>
      <c r="L47" s="88"/>
    </row>
    <row r="48" spans="1:12" ht="19.5" customHeight="1">
      <c r="A48" s="73"/>
      <c r="F48" s="88"/>
      <c r="G48" s="88"/>
      <c r="H48" s="88"/>
      <c r="I48" s="88"/>
      <c r="J48" s="88"/>
      <c r="K48" s="88"/>
      <c r="L48" s="88"/>
    </row>
    <row r="49" spans="1:12" ht="15" customHeight="1">
      <c r="A49" s="73"/>
      <c r="F49" s="88"/>
      <c r="G49" s="88"/>
      <c r="H49" s="88"/>
      <c r="I49" s="88"/>
      <c r="J49" s="88"/>
      <c r="K49" s="88"/>
      <c r="L49" s="88"/>
    </row>
    <row r="50" s="194" customFormat="1" ht="21.75" customHeight="1">
      <c r="A50" s="194" t="str">
        <f>'7- 9'!A54:L54</f>
        <v>หมายเหตุประกอบงบการเงินเป็นส่วนหนึ่งของงบการเงินนี้</v>
      </c>
    </row>
    <row r="51" spans="1:3" ht="21" customHeight="1">
      <c r="A51" s="73" t="str">
        <f>A1</f>
        <v>บริษัท พลังงานบริสุทธิ์ จำกัด (มหาชน)  </v>
      </c>
      <c r="B51" s="73"/>
      <c r="C51" s="73"/>
    </row>
    <row r="52" spans="1:3" ht="21" customHeight="1">
      <c r="A52" s="73" t="str">
        <f>A2</f>
        <v>งบกำไรขาดทุนเบ็ดเสร็จ</v>
      </c>
      <c r="B52" s="73"/>
      <c r="C52" s="73"/>
    </row>
    <row r="53" spans="1:12" ht="21" customHeight="1">
      <c r="A53" s="80" t="str">
        <f>A3</f>
        <v>สำหรับปีสิ้นสุดวันที่ 31 ธันวาคม พ.ศ. 2565</v>
      </c>
      <c r="B53" s="81"/>
      <c r="C53" s="81"/>
      <c r="D53" s="82"/>
      <c r="E53" s="83"/>
      <c r="F53" s="17"/>
      <c r="G53" s="84"/>
      <c r="H53" s="17"/>
      <c r="I53" s="85"/>
      <c r="J53" s="17"/>
      <c r="K53" s="84"/>
      <c r="L53" s="17"/>
    </row>
    <row r="54" ht="21" customHeight="1"/>
    <row r="55" spans="1:12" ht="21" customHeight="1">
      <c r="A55" s="79"/>
      <c r="D55" s="86"/>
      <c r="E55" s="73"/>
      <c r="F55" s="210" t="s">
        <v>3</v>
      </c>
      <c r="G55" s="210"/>
      <c r="H55" s="210"/>
      <c r="I55" s="16"/>
      <c r="J55" s="210" t="s">
        <v>4</v>
      </c>
      <c r="K55" s="210"/>
      <c r="L55" s="210"/>
    </row>
    <row r="56" spans="5:12" ht="21" customHeight="1">
      <c r="E56" s="73"/>
      <c r="F56" s="16" t="s">
        <v>5</v>
      </c>
      <c r="G56" s="19"/>
      <c r="H56" s="16" t="s">
        <v>6</v>
      </c>
      <c r="I56" s="20"/>
      <c r="J56" s="16" t="s">
        <v>5</v>
      </c>
      <c r="K56" s="19"/>
      <c r="L56" s="16" t="s">
        <v>6</v>
      </c>
    </row>
    <row r="57" spans="4:12" ht="21" customHeight="1">
      <c r="D57" s="87" t="s">
        <v>7</v>
      </c>
      <c r="E57" s="73"/>
      <c r="F57" s="18" t="s">
        <v>8</v>
      </c>
      <c r="G57" s="22"/>
      <c r="H57" s="18" t="s">
        <v>8</v>
      </c>
      <c r="I57" s="23"/>
      <c r="J57" s="18" t="s">
        <v>8</v>
      </c>
      <c r="K57" s="22"/>
      <c r="L57" s="18" t="s">
        <v>8</v>
      </c>
    </row>
    <row r="58" spans="6:11" ht="7.5" customHeight="1">
      <c r="F58" s="180"/>
      <c r="G58" s="76"/>
      <c r="I58" s="76"/>
      <c r="J58" s="180"/>
      <c r="K58" s="76"/>
    </row>
    <row r="59" spans="1:11" ht="21" customHeight="1">
      <c r="A59" s="99" t="s">
        <v>120</v>
      </c>
      <c r="B59" s="100"/>
      <c r="C59" s="100"/>
      <c r="F59" s="180"/>
      <c r="G59" s="76"/>
      <c r="I59" s="76"/>
      <c r="J59" s="180"/>
      <c r="K59" s="76"/>
    </row>
    <row r="60" spans="1:11" ht="21" customHeight="1">
      <c r="A60" s="99"/>
      <c r="B60" s="100" t="s">
        <v>111</v>
      </c>
      <c r="C60" s="100"/>
      <c r="F60" s="180"/>
      <c r="G60" s="76"/>
      <c r="I60" s="76"/>
      <c r="J60" s="180"/>
      <c r="K60" s="76"/>
    </row>
    <row r="61" spans="3:11" ht="21" customHeight="1">
      <c r="C61" s="125" t="s">
        <v>121</v>
      </c>
      <c r="F61" s="180"/>
      <c r="G61" s="76"/>
      <c r="I61" s="76"/>
      <c r="J61" s="180"/>
      <c r="K61" s="76"/>
    </row>
    <row r="62" spans="1:12" ht="21" customHeight="1">
      <c r="A62" s="99"/>
      <c r="C62" s="100" t="s">
        <v>122</v>
      </c>
      <c r="D62" s="195">
        <v>17.1</v>
      </c>
      <c r="F62" s="180">
        <v>-10422882</v>
      </c>
      <c r="G62" s="76"/>
      <c r="H62" s="76">
        <v>7833336</v>
      </c>
      <c r="I62" s="76"/>
      <c r="J62" s="180">
        <v>0</v>
      </c>
      <c r="K62" s="76"/>
      <c r="L62" s="76">
        <v>0</v>
      </c>
    </row>
    <row r="63" spans="3:11" ht="21" customHeight="1">
      <c r="C63" s="101" t="s">
        <v>123</v>
      </c>
      <c r="F63" s="180"/>
      <c r="G63" s="76"/>
      <c r="I63" s="76"/>
      <c r="J63" s="180"/>
      <c r="K63" s="76"/>
    </row>
    <row r="64" spans="1:12" ht="21" customHeight="1">
      <c r="A64" s="102"/>
      <c r="C64" s="100" t="s">
        <v>124</v>
      </c>
      <c r="F64" s="181">
        <v>-191298716</v>
      </c>
      <c r="G64" s="88"/>
      <c r="H64" s="88">
        <v>213427982</v>
      </c>
      <c r="I64" s="88"/>
      <c r="J64" s="181">
        <v>0</v>
      </c>
      <c r="K64" s="88"/>
      <c r="L64" s="88">
        <v>0</v>
      </c>
    </row>
    <row r="65" spans="3:12" ht="21" customHeight="1">
      <c r="C65" s="125" t="s">
        <v>125</v>
      </c>
      <c r="F65" s="181"/>
      <c r="G65" s="88"/>
      <c r="H65" s="88"/>
      <c r="I65" s="88"/>
      <c r="J65" s="181"/>
      <c r="K65" s="88"/>
      <c r="L65" s="88"/>
    </row>
    <row r="66" spans="1:12" ht="21" customHeight="1">
      <c r="A66" s="102"/>
      <c r="C66" s="100" t="s">
        <v>117</v>
      </c>
      <c r="F66" s="183">
        <v>0</v>
      </c>
      <c r="G66" s="88"/>
      <c r="H66" s="90">
        <v>0</v>
      </c>
      <c r="I66" s="88"/>
      <c r="J66" s="183">
        <v>0</v>
      </c>
      <c r="K66" s="88"/>
      <c r="L66" s="90">
        <v>0</v>
      </c>
    </row>
    <row r="67" spans="1:12" ht="7.5" customHeight="1">
      <c r="A67" s="102"/>
      <c r="B67" s="102"/>
      <c r="C67" s="101"/>
      <c r="F67" s="182"/>
      <c r="G67" s="88"/>
      <c r="H67" s="89"/>
      <c r="I67" s="88"/>
      <c r="J67" s="181"/>
      <c r="K67" s="88"/>
      <c r="L67" s="88"/>
    </row>
    <row r="68" spans="1:12" ht="21" customHeight="1">
      <c r="A68" s="99" t="s">
        <v>126</v>
      </c>
      <c r="B68" s="100"/>
      <c r="F68" s="182"/>
      <c r="G68" s="88"/>
      <c r="H68" s="89"/>
      <c r="I68" s="88"/>
      <c r="J68" s="181"/>
      <c r="K68" s="88"/>
      <c r="L68" s="88"/>
    </row>
    <row r="69" spans="1:12" ht="21" customHeight="1">
      <c r="A69" s="100" t="s">
        <v>119</v>
      </c>
      <c r="F69" s="185">
        <f>SUM(F62:F68)</f>
        <v>-201721598</v>
      </c>
      <c r="G69" s="88"/>
      <c r="H69" s="103">
        <f>SUM(H62:H68)</f>
        <v>221261318</v>
      </c>
      <c r="I69" s="88"/>
      <c r="J69" s="185">
        <f>SUM(J62:J68)</f>
        <v>0</v>
      </c>
      <c r="K69" s="88"/>
      <c r="L69" s="103">
        <f>SUM(L62:L68)</f>
        <v>0</v>
      </c>
    </row>
    <row r="70" spans="1:12" ht="7.5" customHeight="1">
      <c r="A70" s="102"/>
      <c r="B70" s="102"/>
      <c r="C70" s="101"/>
      <c r="F70" s="182"/>
      <c r="G70" s="88"/>
      <c r="H70" s="89"/>
      <c r="I70" s="88"/>
      <c r="J70" s="181"/>
      <c r="K70" s="88"/>
      <c r="L70" s="88"/>
    </row>
    <row r="71" spans="1:12" ht="21" customHeight="1">
      <c r="A71" s="73" t="s">
        <v>127</v>
      </c>
      <c r="C71" s="101"/>
      <c r="F71" s="183">
        <f>SUM(F69,F46)</f>
        <v>-88792618</v>
      </c>
      <c r="G71" s="88"/>
      <c r="H71" s="90">
        <f>SUM(H69,H46)</f>
        <v>-182161932</v>
      </c>
      <c r="I71" s="88"/>
      <c r="J71" s="183">
        <f>SUM(J69,J46)</f>
        <v>121026194</v>
      </c>
      <c r="K71" s="88"/>
      <c r="L71" s="90">
        <f>SUM(L69,L46)</f>
        <v>-406771155</v>
      </c>
    </row>
    <row r="72" spans="6:12" ht="7.5" customHeight="1">
      <c r="F72" s="181"/>
      <c r="G72" s="88"/>
      <c r="H72" s="88"/>
      <c r="I72" s="88"/>
      <c r="J72" s="181"/>
      <c r="K72" s="88"/>
      <c r="L72" s="88"/>
    </row>
    <row r="73" spans="1:12" ht="21" customHeight="1" thickBot="1">
      <c r="A73" s="73" t="s">
        <v>128</v>
      </c>
      <c r="F73" s="186">
        <f>SUM(F71,F31)</f>
        <v>7317676572</v>
      </c>
      <c r="G73" s="88"/>
      <c r="H73" s="126">
        <f>SUM(H71,H31)</f>
        <v>5747190948</v>
      </c>
      <c r="I73" s="88"/>
      <c r="J73" s="186">
        <f>SUM(J71,J31)</f>
        <v>2192260294</v>
      </c>
      <c r="K73" s="88"/>
      <c r="L73" s="126">
        <f>SUM(L71,L31)</f>
        <v>2264223423</v>
      </c>
    </row>
    <row r="74" spans="1:12" ht="21" customHeight="1" thickTop="1">
      <c r="A74" s="73"/>
      <c r="F74" s="181"/>
      <c r="G74" s="88"/>
      <c r="H74" s="88"/>
      <c r="I74" s="88"/>
      <c r="J74" s="181"/>
      <c r="K74" s="88"/>
      <c r="L74" s="88"/>
    </row>
    <row r="75" spans="1:12" ht="21" customHeight="1">
      <c r="A75" s="73" t="s">
        <v>129</v>
      </c>
      <c r="F75" s="181"/>
      <c r="G75" s="91"/>
      <c r="H75" s="88"/>
      <c r="I75" s="92"/>
      <c r="J75" s="181"/>
      <c r="K75" s="91"/>
      <c r="L75" s="88"/>
    </row>
    <row r="76" spans="1:12" ht="21" customHeight="1">
      <c r="A76" s="79"/>
      <c r="B76" s="104" t="s">
        <v>130</v>
      </c>
      <c r="F76" s="181">
        <v>7604287313</v>
      </c>
      <c r="G76" s="88"/>
      <c r="H76" s="88">
        <v>6100068004</v>
      </c>
      <c r="I76" s="88"/>
      <c r="J76" s="181">
        <v>2071234100</v>
      </c>
      <c r="K76" s="88"/>
      <c r="L76" s="88">
        <v>2670994578</v>
      </c>
    </row>
    <row r="77" spans="1:12" ht="21" customHeight="1">
      <c r="A77" s="79"/>
      <c r="B77" s="105" t="s">
        <v>131</v>
      </c>
      <c r="F77" s="183">
        <v>-197818123</v>
      </c>
      <c r="G77" s="88"/>
      <c r="H77" s="90">
        <v>-170715124</v>
      </c>
      <c r="I77" s="88"/>
      <c r="J77" s="183">
        <v>0</v>
      </c>
      <c r="K77" s="88"/>
      <c r="L77" s="90">
        <v>0</v>
      </c>
    </row>
    <row r="78" spans="1:12" ht="7.5" customHeight="1">
      <c r="A78" s="106"/>
      <c r="F78" s="181"/>
      <c r="G78" s="88"/>
      <c r="H78" s="88"/>
      <c r="I78" s="88"/>
      <c r="J78" s="181"/>
      <c r="K78" s="88"/>
      <c r="L78" s="88"/>
    </row>
    <row r="79" spans="1:12" ht="21" customHeight="1" thickBot="1">
      <c r="A79" s="106"/>
      <c r="F79" s="186">
        <f>F31</f>
        <v>7406469190</v>
      </c>
      <c r="G79" s="88"/>
      <c r="H79" s="126">
        <f>H31</f>
        <v>5929352880</v>
      </c>
      <c r="I79" s="88"/>
      <c r="J79" s="186">
        <f>J31</f>
        <v>2071234100</v>
      </c>
      <c r="K79" s="88"/>
      <c r="L79" s="126">
        <f>L31</f>
        <v>2670994578</v>
      </c>
    </row>
    <row r="80" spans="1:12" ht="21" customHeight="1" thickTop="1">
      <c r="A80" s="106"/>
      <c r="F80" s="181"/>
      <c r="G80" s="88"/>
      <c r="H80" s="88"/>
      <c r="I80" s="88"/>
      <c r="J80" s="181"/>
      <c r="K80" s="88"/>
      <c r="L80" s="88"/>
    </row>
    <row r="81" spans="1:12" ht="21" customHeight="1">
      <c r="A81" s="107" t="s">
        <v>132</v>
      </c>
      <c r="F81" s="181"/>
      <c r="G81" s="88"/>
      <c r="H81" s="88"/>
      <c r="I81" s="88"/>
      <c r="J81" s="181"/>
      <c r="K81" s="88"/>
      <c r="L81" s="88"/>
    </row>
    <row r="82" spans="1:12" ht="21" customHeight="1">
      <c r="A82" s="79"/>
      <c r="B82" s="104" t="s">
        <v>130</v>
      </c>
      <c r="F82" s="181">
        <v>7546945961</v>
      </c>
      <c r="G82" s="88"/>
      <c r="H82" s="88">
        <v>5879984994</v>
      </c>
      <c r="I82" s="88"/>
      <c r="J82" s="181">
        <v>2192260294</v>
      </c>
      <c r="K82" s="88"/>
      <c r="L82" s="88">
        <v>2264223423</v>
      </c>
    </row>
    <row r="83" spans="1:12" ht="21" customHeight="1">
      <c r="A83" s="79"/>
      <c r="B83" s="105" t="s">
        <v>131</v>
      </c>
      <c r="F83" s="183">
        <v>-229269389</v>
      </c>
      <c r="G83" s="88"/>
      <c r="H83" s="90">
        <v>-132794046</v>
      </c>
      <c r="I83" s="88"/>
      <c r="J83" s="183">
        <v>0</v>
      </c>
      <c r="K83" s="88"/>
      <c r="L83" s="90">
        <v>0</v>
      </c>
    </row>
    <row r="84" spans="1:12" ht="7.5" customHeight="1">
      <c r="A84" s="106"/>
      <c r="F84" s="181"/>
      <c r="G84" s="88"/>
      <c r="H84" s="88"/>
      <c r="I84" s="88"/>
      <c r="J84" s="181"/>
      <c r="K84" s="88"/>
      <c r="L84" s="88"/>
    </row>
    <row r="85" spans="1:12" ht="21" customHeight="1" thickBot="1">
      <c r="A85" s="106"/>
      <c r="F85" s="186">
        <f>F73</f>
        <v>7317676572</v>
      </c>
      <c r="G85" s="88"/>
      <c r="H85" s="126">
        <f>H73</f>
        <v>5747190948</v>
      </c>
      <c r="I85" s="88"/>
      <c r="J85" s="186">
        <f>J73</f>
        <v>2192260294</v>
      </c>
      <c r="K85" s="88"/>
      <c r="L85" s="126">
        <f>L73</f>
        <v>2264223423</v>
      </c>
    </row>
    <row r="86" spans="1:12" ht="21" customHeight="1" thickTop="1">
      <c r="A86" s="106"/>
      <c r="B86" s="106"/>
      <c r="C86" s="106"/>
      <c r="D86" s="108"/>
      <c r="E86" s="107"/>
      <c r="F86" s="123"/>
      <c r="G86" s="110"/>
      <c r="H86" s="109"/>
      <c r="I86" s="110"/>
      <c r="J86" s="123"/>
      <c r="K86" s="111"/>
      <c r="L86" s="109"/>
    </row>
    <row r="87" spans="1:12" ht="21" customHeight="1">
      <c r="A87" s="107" t="s">
        <v>133</v>
      </c>
      <c r="B87" s="106"/>
      <c r="C87" s="106"/>
      <c r="D87" s="112"/>
      <c r="E87" s="113"/>
      <c r="F87" s="124"/>
      <c r="G87" s="113"/>
      <c r="H87" s="113"/>
      <c r="I87" s="113"/>
      <c r="J87" s="124"/>
      <c r="K87" s="113"/>
      <c r="L87" s="113"/>
    </row>
    <row r="88" spans="1:12" ht="21" customHeight="1">
      <c r="A88" s="107"/>
      <c r="B88" s="106" t="s">
        <v>134</v>
      </c>
      <c r="C88" s="106"/>
      <c r="D88" s="112">
        <v>37</v>
      </c>
      <c r="E88" s="106"/>
      <c r="F88" s="197">
        <f>F76/('7- 9'!F130*10)</f>
        <v>2.0386829257372656</v>
      </c>
      <c r="G88" s="113"/>
      <c r="H88" s="198">
        <f>H76/('7- 9'!H130*10)</f>
        <v>1.6354069715817694</v>
      </c>
      <c r="I88" s="113"/>
      <c r="J88" s="197">
        <f>J76/('7- 9'!J130*10)</f>
        <v>0.5552906434316354</v>
      </c>
      <c r="K88" s="113"/>
      <c r="L88" s="198">
        <f>L76/('7- 9'!L130*10)</f>
        <v>0.7160843372654155</v>
      </c>
    </row>
    <row r="89" spans="1:12" ht="21" customHeight="1">
      <c r="A89" s="107"/>
      <c r="B89" s="106"/>
      <c r="C89" s="106"/>
      <c r="D89" s="112"/>
      <c r="E89" s="106"/>
      <c r="F89" s="198"/>
      <c r="G89" s="114"/>
      <c r="H89" s="198"/>
      <c r="I89" s="114"/>
      <c r="J89" s="198"/>
      <c r="K89" s="113"/>
      <c r="L89" s="198"/>
    </row>
    <row r="90" spans="1:12" ht="21" customHeight="1">
      <c r="A90" s="107"/>
      <c r="B90" s="106"/>
      <c r="C90" s="106"/>
      <c r="D90" s="112"/>
      <c r="E90" s="106"/>
      <c r="F90" s="198"/>
      <c r="G90" s="114"/>
      <c r="H90" s="198"/>
      <c r="I90" s="114"/>
      <c r="J90" s="198"/>
      <c r="K90" s="115"/>
      <c r="L90" s="198"/>
    </row>
    <row r="91" spans="1:12" ht="21" customHeight="1">
      <c r="A91" s="107"/>
      <c r="B91" s="106"/>
      <c r="C91" s="106"/>
      <c r="D91" s="112"/>
      <c r="E91" s="106"/>
      <c r="F91" s="198"/>
      <c r="G91" s="114"/>
      <c r="H91" s="198"/>
      <c r="I91" s="114"/>
      <c r="J91" s="198"/>
      <c r="K91" s="115"/>
      <c r="L91" s="198"/>
    </row>
    <row r="92" spans="1:12" ht="21" customHeight="1">
      <c r="A92" s="107"/>
      <c r="B92" s="106"/>
      <c r="C92" s="106"/>
      <c r="D92" s="112"/>
      <c r="E92" s="106"/>
      <c r="F92" s="198"/>
      <c r="G92" s="114"/>
      <c r="H92" s="198"/>
      <c r="I92" s="114"/>
      <c r="J92" s="198"/>
      <c r="K92" s="115"/>
      <c r="L92" s="198"/>
    </row>
    <row r="93" spans="1:12" ht="21" customHeight="1">
      <c r="A93" s="107"/>
      <c r="B93" s="106"/>
      <c r="C93" s="106"/>
      <c r="D93" s="112"/>
      <c r="E93" s="106"/>
      <c r="F93" s="198"/>
      <c r="G93" s="114"/>
      <c r="H93" s="198"/>
      <c r="I93" s="114"/>
      <c r="J93" s="198"/>
      <c r="K93" s="115"/>
      <c r="L93" s="198"/>
    </row>
    <row r="94" spans="1:12" ht="12" customHeight="1">
      <c r="A94" s="107"/>
      <c r="B94" s="106"/>
      <c r="C94" s="106"/>
      <c r="D94" s="112"/>
      <c r="E94" s="106"/>
      <c r="F94" s="198"/>
      <c r="G94" s="114"/>
      <c r="H94" s="198"/>
      <c r="I94" s="114"/>
      <c r="J94" s="198"/>
      <c r="K94" s="115"/>
      <c r="L94" s="198"/>
    </row>
    <row r="95" spans="1:12" s="194" customFormat="1" ht="21.75" customHeight="1">
      <c r="A95" s="11" t="str">
        <f>'7- 9'!A54:L54</f>
        <v>หมายเหตุประกอบงบการเงินเป็นส่วนหนึ่งของงบการเงินนี้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</sheetData>
  <sheetProtection/>
  <mergeCells count="4">
    <mergeCell ref="F5:H5"/>
    <mergeCell ref="F55:H55"/>
    <mergeCell ref="J5:L5"/>
    <mergeCell ref="J55:L55"/>
  </mergeCells>
  <printOptions/>
  <pageMargins left="0.8" right="0.5" top="0.5" bottom="0.6" header="0.49" footer="0.4"/>
  <pageSetup firstPageNumber="10" useFirstPageNumber="1" fitToHeight="0" horizontalDpi="1200" verticalDpi="1200" orientation="portrait" paperSize="9" scale="90" r:id="rId1"/>
  <headerFooter>
    <oddFooter>&amp;R&amp;"Browallia New,Regular"&amp;13&amp;P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D40"/>
  <sheetViews>
    <sheetView zoomScale="85" zoomScaleNormal="85" zoomScaleSheetLayoutView="100" zoomScalePageLayoutView="0" workbookViewId="0" topLeftCell="A1">
      <selection activeCell="P17" sqref="P17"/>
    </sheetView>
  </sheetViews>
  <sheetFormatPr defaultColWidth="9.140625" defaultRowHeight="15.75" customHeight="1"/>
  <cols>
    <col min="1" max="1" width="1.1484375" style="64" customWidth="1"/>
    <col min="2" max="2" width="1.421875" style="64" customWidth="1"/>
    <col min="3" max="3" width="34.00390625" style="64" customWidth="1"/>
    <col min="4" max="4" width="7.57421875" style="61" customWidth="1"/>
    <col min="5" max="5" width="0.5625" style="62" customWidth="1"/>
    <col min="6" max="6" width="10.140625" style="63" customWidth="1"/>
    <col min="7" max="7" width="0.5625" style="62" customWidth="1"/>
    <col min="8" max="8" width="11.8515625" style="63" bestFit="1" customWidth="1"/>
    <col min="9" max="9" width="0.5625" style="62" customWidth="1"/>
    <col min="10" max="10" width="9.57421875" style="63" bestFit="1" customWidth="1"/>
    <col min="11" max="11" width="0.5625" style="62" customWidth="1"/>
    <col min="12" max="12" width="13.00390625" style="63" bestFit="1" customWidth="1"/>
    <col min="13" max="13" width="0.5625" style="62" customWidth="1"/>
    <col min="14" max="14" width="15.140625" style="63" customWidth="1"/>
    <col min="15" max="15" width="0.5625" style="62" customWidth="1"/>
    <col min="16" max="16" width="12.57421875" style="62" customWidth="1"/>
    <col min="17" max="17" width="0.5625" style="62" customWidth="1"/>
    <col min="18" max="18" width="12.140625" style="62" customWidth="1"/>
    <col min="19" max="19" width="0.5625" style="62" customWidth="1"/>
    <col min="20" max="20" width="12.421875" style="62" customWidth="1"/>
    <col min="21" max="21" width="0.5625" style="62" customWidth="1"/>
    <col min="22" max="22" width="11.421875" style="62" customWidth="1"/>
    <col min="23" max="23" width="0.5625" style="62" customWidth="1"/>
    <col min="24" max="24" width="12.8515625" style="62" customWidth="1"/>
    <col min="25" max="25" width="0.5625" style="62" customWidth="1"/>
    <col min="26" max="26" width="13.00390625" style="62" bestFit="1" customWidth="1"/>
    <col min="27" max="27" width="0.5625" style="62" customWidth="1"/>
    <col min="28" max="28" width="12.140625" style="63" customWidth="1"/>
    <col min="29" max="29" width="0.5625" style="62" customWidth="1"/>
    <col min="30" max="30" width="13.00390625" style="63" bestFit="1" customWidth="1"/>
    <col min="31" max="16384" width="9.140625" style="64" customWidth="1"/>
  </cols>
  <sheetData>
    <row r="1" spans="1:30" ht="21.75" customHeight="1">
      <c r="A1" s="43" t="s">
        <v>0</v>
      </c>
      <c r="B1" s="60"/>
      <c r="C1" s="60"/>
      <c r="AD1" s="47"/>
    </row>
    <row r="2" spans="1:3" ht="21.75" customHeight="1">
      <c r="A2" s="43" t="s">
        <v>135</v>
      </c>
      <c r="B2" s="60"/>
      <c r="C2" s="60"/>
    </row>
    <row r="3" spans="1:30" ht="21.75" customHeight="1">
      <c r="A3" s="127" t="s">
        <v>90</v>
      </c>
      <c r="B3" s="65"/>
      <c r="C3" s="65"/>
      <c r="D3" s="66"/>
      <c r="E3" s="67"/>
      <c r="F3" s="68"/>
      <c r="G3" s="67"/>
      <c r="H3" s="68"/>
      <c r="I3" s="67"/>
      <c r="J3" s="68"/>
      <c r="K3" s="67"/>
      <c r="L3" s="68"/>
      <c r="M3" s="67"/>
      <c r="N3" s="68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  <c r="AC3" s="67"/>
      <c r="AD3" s="68"/>
    </row>
    <row r="4" ht="20.25" customHeight="1"/>
    <row r="5" spans="2:30" ht="20.25" customHeight="1">
      <c r="B5" s="130"/>
      <c r="C5" s="130"/>
      <c r="D5" s="131"/>
      <c r="E5" s="130"/>
      <c r="F5" s="55"/>
      <c r="G5" s="132"/>
      <c r="H5" s="55"/>
      <c r="I5" s="132"/>
      <c r="J5" s="55"/>
      <c r="K5" s="132"/>
      <c r="L5" s="55"/>
      <c r="M5" s="132"/>
      <c r="N5" s="55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55"/>
      <c r="AC5" s="132"/>
      <c r="AD5" s="55" t="s">
        <v>136</v>
      </c>
    </row>
    <row r="6" spans="2:30" ht="20.25" customHeight="1">
      <c r="B6" s="130"/>
      <c r="C6" s="130"/>
      <c r="D6" s="131"/>
      <c r="E6" s="130"/>
      <c r="F6" s="213" t="s">
        <v>130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130"/>
      <c r="AB6" s="133"/>
      <c r="AC6" s="130"/>
      <c r="AD6" s="133"/>
    </row>
    <row r="7" spans="4:30" ht="20.25" customHeight="1">
      <c r="D7" s="134"/>
      <c r="E7" s="135"/>
      <c r="F7" s="64"/>
      <c r="G7" s="135"/>
      <c r="H7" s="136"/>
      <c r="I7" s="135"/>
      <c r="J7" s="64"/>
      <c r="K7" s="64"/>
      <c r="L7" s="64"/>
      <c r="M7" s="64"/>
      <c r="N7" s="214" t="s">
        <v>84</v>
      </c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135"/>
      <c r="Z7" s="135"/>
      <c r="AA7" s="135"/>
      <c r="AB7" s="136"/>
      <c r="AC7" s="135"/>
      <c r="AD7" s="136"/>
    </row>
    <row r="8" spans="4:30" ht="20.25" customHeight="1">
      <c r="D8" s="134"/>
      <c r="E8" s="135"/>
      <c r="F8" s="64"/>
      <c r="G8" s="135"/>
      <c r="H8" s="136"/>
      <c r="I8" s="135"/>
      <c r="J8" s="137"/>
      <c r="K8" s="135"/>
      <c r="L8" s="137"/>
      <c r="M8" s="135"/>
      <c r="N8" s="130"/>
      <c r="O8" s="135"/>
      <c r="P8" s="215" t="s">
        <v>109</v>
      </c>
      <c r="Q8" s="215"/>
      <c r="R8" s="215"/>
      <c r="S8" s="215"/>
      <c r="T8" s="215"/>
      <c r="U8" s="215"/>
      <c r="V8" s="215"/>
      <c r="W8" s="135"/>
      <c r="X8" s="130"/>
      <c r="Y8" s="135"/>
      <c r="Z8" s="135"/>
      <c r="AA8" s="135"/>
      <c r="AB8" s="136"/>
      <c r="AC8" s="135"/>
      <c r="AD8" s="136"/>
    </row>
    <row r="9" spans="4:30" ht="20.25" customHeight="1">
      <c r="D9" s="134"/>
      <c r="E9" s="135"/>
      <c r="F9" s="64"/>
      <c r="G9" s="135"/>
      <c r="H9" s="136"/>
      <c r="I9" s="135"/>
      <c r="J9" s="137"/>
      <c r="K9" s="135"/>
      <c r="L9" s="137"/>
      <c r="M9" s="135"/>
      <c r="N9" s="130"/>
      <c r="O9" s="135"/>
      <c r="P9" s="130"/>
      <c r="Q9" s="135"/>
      <c r="R9" s="131"/>
      <c r="S9" s="135"/>
      <c r="T9" s="131"/>
      <c r="U9" s="135"/>
      <c r="V9" s="130" t="s">
        <v>137</v>
      </c>
      <c r="W9" s="135"/>
      <c r="X9" s="130"/>
      <c r="Y9" s="135"/>
      <c r="Z9" s="135"/>
      <c r="AA9" s="135"/>
      <c r="AB9" s="136"/>
      <c r="AC9" s="135"/>
      <c r="AD9" s="136"/>
    </row>
    <row r="10" spans="4:30" ht="20.25" customHeight="1">
      <c r="D10" s="134"/>
      <c r="E10" s="135"/>
      <c r="F10" s="64"/>
      <c r="G10" s="135"/>
      <c r="H10" s="136"/>
      <c r="I10" s="135"/>
      <c r="J10" s="137"/>
      <c r="K10" s="135"/>
      <c r="L10" s="137"/>
      <c r="M10" s="135"/>
      <c r="N10" s="130" t="s">
        <v>138</v>
      </c>
      <c r="O10" s="135"/>
      <c r="P10" s="130" t="s">
        <v>139</v>
      </c>
      <c r="Q10" s="135"/>
      <c r="R10" s="130" t="s">
        <v>140</v>
      </c>
      <c r="S10" s="135"/>
      <c r="T10" s="130" t="s">
        <v>141</v>
      </c>
      <c r="U10" s="135"/>
      <c r="V10" s="130" t="s">
        <v>142</v>
      </c>
      <c r="W10" s="135"/>
      <c r="X10" s="130"/>
      <c r="Y10" s="135"/>
      <c r="Z10" s="135"/>
      <c r="AA10" s="135"/>
      <c r="AB10" s="136"/>
      <c r="AC10" s="135"/>
      <c r="AD10" s="136"/>
    </row>
    <row r="11" spans="4:30" ht="20.25" customHeight="1">
      <c r="D11" s="138"/>
      <c r="E11" s="135"/>
      <c r="F11" s="136"/>
      <c r="G11" s="135"/>
      <c r="H11" s="136"/>
      <c r="I11" s="135"/>
      <c r="J11" s="212" t="s">
        <v>80</v>
      </c>
      <c r="K11" s="212"/>
      <c r="L11" s="212"/>
      <c r="M11" s="135"/>
      <c r="N11" s="130" t="s">
        <v>143</v>
      </c>
      <c r="O11" s="135"/>
      <c r="P11" s="130" t="s">
        <v>144</v>
      </c>
      <c r="Q11" s="135"/>
      <c r="R11" s="130" t="s">
        <v>145</v>
      </c>
      <c r="S11" s="135"/>
      <c r="T11" s="130" t="s">
        <v>146</v>
      </c>
      <c r="U11" s="135"/>
      <c r="V11" s="130" t="s">
        <v>147</v>
      </c>
      <c r="W11" s="135"/>
      <c r="X11" s="130" t="s">
        <v>148</v>
      </c>
      <c r="Y11" s="135"/>
      <c r="Z11" s="136" t="s">
        <v>149</v>
      </c>
      <c r="AA11" s="135"/>
      <c r="AB11" s="136"/>
      <c r="AC11" s="135"/>
      <c r="AD11" s="136"/>
    </row>
    <row r="12" spans="4:30" ht="20.25" customHeight="1">
      <c r="D12" s="139"/>
      <c r="E12" s="135"/>
      <c r="F12" s="140" t="s">
        <v>150</v>
      </c>
      <c r="G12" s="135"/>
      <c r="H12" s="140" t="s">
        <v>151</v>
      </c>
      <c r="I12" s="135"/>
      <c r="J12" s="140" t="s">
        <v>152</v>
      </c>
      <c r="K12" s="135"/>
      <c r="L12" s="136" t="s">
        <v>153</v>
      </c>
      <c r="M12" s="135"/>
      <c r="N12" s="136" t="s">
        <v>154</v>
      </c>
      <c r="O12" s="135"/>
      <c r="P12" s="130" t="s">
        <v>155</v>
      </c>
      <c r="Q12" s="135"/>
      <c r="R12" s="130" t="s">
        <v>156</v>
      </c>
      <c r="S12" s="135"/>
      <c r="T12" s="130" t="s">
        <v>157</v>
      </c>
      <c r="U12" s="135"/>
      <c r="V12" s="130" t="s">
        <v>158</v>
      </c>
      <c r="W12" s="135"/>
      <c r="X12" s="130" t="s">
        <v>159</v>
      </c>
      <c r="Y12" s="135"/>
      <c r="Z12" s="136" t="s">
        <v>160</v>
      </c>
      <c r="AA12" s="135"/>
      <c r="AB12" s="136" t="s">
        <v>161</v>
      </c>
      <c r="AC12" s="135"/>
      <c r="AD12" s="136" t="s">
        <v>162</v>
      </c>
    </row>
    <row r="13" spans="4:30" ht="20.25" customHeight="1">
      <c r="D13" s="139"/>
      <c r="E13" s="135"/>
      <c r="F13" s="140" t="s">
        <v>163</v>
      </c>
      <c r="G13" s="135"/>
      <c r="H13" s="140" t="s">
        <v>164</v>
      </c>
      <c r="I13" s="135"/>
      <c r="J13" s="140" t="s">
        <v>165</v>
      </c>
      <c r="K13" s="135"/>
      <c r="L13" s="136" t="s">
        <v>166</v>
      </c>
      <c r="M13" s="135"/>
      <c r="N13" s="136" t="s">
        <v>167</v>
      </c>
      <c r="O13" s="135"/>
      <c r="P13" s="130" t="s">
        <v>168</v>
      </c>
      <c r="Q13" s="135"/>
      <c r="R13" s="130" t="s">
        <v>169</v>
      </c>
      <c r="S13" s="135"/>
      <c r="T13" s="130" t="s">
        <v>170</v>
      </c>
      <c r="U13" s="135"/>
      <c r="V13" s="130" t="s">
        <v>171</v>
      </c>
      <c r="W13" s="135"/>
      <c r="X13" s="130" t="s">
        <v>172</v>
      </c>
      <c r="Y13" s="135"/>
      <c r="Z13" s="136" t="s">
        <v>173</v>
      </c>
      <c r="AA13" s="135"/>
      <c r="AB13" s="136" t="s">
        <v>174</v>
      </c>
      <c r="AC13" s="135"/>
      <c r="AD13" s="136" t="s">
        <v>69</v>
      </c>
    </row>
    <row r="14" spans="4:30" ht="20.25" customHeight="1">
      <c r="D14" s="199" t="s">
        <v>7</v>
      </c>
      <c r="E14" s="135"/>
      <c r="F14" s="141" t="s">
        <v>8</v>
      </c>
      <c r="G14" s="135"/>
      <c r="H14" s="141" t="s">
        <v>8</v>
      </c>
      <c r="I14" s="135"/>
      <c r="J14" s="141" t="s">
        <v>8</v>
      </c>
      <c r="K14" s="135"/>
      <c r="L14" s="141" t="s">
        <v>8</v>
      </c>
      <c r="M14" s="135"/>
      <c r="N14" s="141" t="s">
        <v>8</v>
      </c>
      <c r="O14" s="135"/>
      <c r="P14" s="141" t="s">
        <v>8</v>
      </c>
      <c r="Q14" s="135"/>
      <c r="R14" s="141" t="s">
        <v>8</v>
      </c>
      <c r="S14" s="135"/>
      <c r="T14" s="141" t="s">
        <v>8</v>
      </c>
      <c r="U14" s="135"/>
      <c r="V14" s="141" t="s">
        <v>8</v>
      </c>
      <c r="W14" s="135"/>
      <c r="X14" s="141" t="s">
        <v>8</v>
      </c>
      <c r="Y14" s="135"/>
      <c r="Z14" s="141" t="s">
        <v>8</v>
      </c>
      <c r="AA14" s="135"/>
      <c r="AB14" s="141" t="s">
        <v>8</v>
      </c>
      <c r="AC14" s="135"/>
      <c r="AD14" s="141" t="s">
        <v>8</v>
      </c>
    </row>
    <row r="15" spans="4:30" ht="7.5" customHeight="1">
      <c r="D15" s="143"/>
      <c r="E15" s="135"/>
      <c r="F15" s="142"/>
      <c r="G15" s="135"/>
      <c r="H15" s="142"/>
      <c r="I15" s="135"/>
      <c r="J15" s="142"/>
      <c r="K15" s="135"/>
      <c r="L15" s="142"/>
      <c r="M15" s="135"/>
      <c r="N15" s="142"/>
      <c r="O15" s="135"/>
      <c r="P15" s="142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42"/>
      <c r="AC15" s="135"/>
      <c r="AD15" s="142"/>
    </row>
    <row r="16" spans="1:30" ht="20.25" customHeight="1">
      <c r="A16" s="43" t="s">
        <v>175</v>
      </c>
      <c r="B16" s="189"/>
      <c r="E16" s="63"/>
      <c r="F16" s="145">
        <v>373000000</v>
      </c>
      <c r="G16" s="145"/>
      <c r="H16" s="145">
        <v>3680616000</v>
      </c>
      <c r="I16" s="145"/>
      <c r="J16" s="145">
        <v>37300000</v>
      </c>
      <c r="K16" s="145"/>
      <c r="L16" s="145">
        <v>24149090022</v>
      </c>
      <c r="M16" s="145"/>
      <c r="N16" s="145">
        <v>-693531777</v>
      </c>
      <c r="O16" s="145"/>
      <c r="P16" s="145">
        <v>-17101126</v>
      </c>
      <c r="Q16" s="145"/>
      <c r="R16" s="145">
        <v>295575331</v>
      </c>
      <c r="S16" s="145"/>
      <c r="T16" s="145">
        <v>-8247310</v>
      </c>
      <c r="U16" s="145"/>
      <c r="V16" s="145">
        <v>-5183923</v>
      </c>
      <c r="W16" s="145"/>
      <c r="X16" s="145">
        <f>SUM(N16:V16)</f>
        <v>-428488805</v>
      </c>
      <c r="Y16" s="145"/>
      <c r="Z16" s="145">
        <f>SUM(F16:L16,X16)</f>
        <v>27811517217</v>
      </c>
      <c r="AA16" s="145"/>
      <c r="AB16" s="145">
        <v>1815360628</v>
      </c>
      <c r="AC16" s="145"/>
      <c r="AD16" s="145">
        <f>SUM(Z16:AB16)</f>
        <v>29626877845</v>
      </c>
    </row>
    <row r="17" spans="1:30" ht="20.25" customHeight="1">
      <c r="A17" s="43" t="s">
        <v>176</v>
      </c>
      <c r="B17" s="43"/>
      <c r="E17" s="63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</row>
    <row r="18" spans="1:30" ht="20.25" customHeight="1">
      <c r="A18" s="64" t="s">
        <v>177</v>
      </c>
      <c r="B18" s="46"/>
      <c r="E18" s="63"/>
      <c r="F18" s="145">
        <v>0</v>
      </c>
      <c r="G18" s="145"/>
      <c r="H18" s="145">
        <v>0</v>
      </c>
      <c r="I18" s="145"/>
      <c r="J18" s="145">
        <v>0</v>
      </c>
      <c r="K18" s="145"/>
      <c r="L18" s="145">
        <v>0</v>
      </c>
      <c r="M18" s="145"/>
      <c r="N18" s="145">
        <v>0</v>
      </c>
      <c r="O18" s="145"/>
      <c r="P18" s="145">
        <v>0</v>
      </c>
      <c r="Q18" s="145"/>
      <c r="R18" s="145">
        <v>0</v>
      </c>
      <c r="S18" s="145"/>
      <c r="T18" s="145">
        <v>0</v>
      </c>
      <c r="U18" s="145"/>
      <c r="V18" s="145">
        <v>0</v>
      </c>
      <c r="W18" s="145"/>
      <c r="X18" s="145">
        <f>SUM(N18:V18)</f>
        <v>0</v>
      </c>
      <c r="Y18" s="145"/>
      <c r="Z18" s="145">
        <f>SUM(F18:L18,X18)</f>
        <v>0</v>
      </c>
      <c r="AA18" s="145"/>
      <c r="AB18" s="145">
        <v>369894618</v>
      </c>
      <c r="AC18" s="145"/>
      <c r="AD18" s="145">
        <f>SUM(Z18:AB18)</f>
        <v>369894618</v>
      </c>
    </row>
    <row r="19" spans="1:30" ht="20.25" customHeight="1">
      <c r="A19" s="64" t="s">
        <v>178</v>
      </c>
      <c r="B19" s="46"/>
      <c r="D19" s="146"/>
      <c r="E19" s="63"/>
      <c r="F19" s="145">
        <v>0</v>
      </c>
      <c r="G19" s="145"/>
      <c r="H19" s="145">
        <v>0</v>
      </c>
      <c r="I19" s="145"/>
      <c r="J19" s="145">
        <v>0</v>
      </c>
      <c r="K19" s="145"/>
      <c r="L19" s="145">
        <v>0</v>
      </c>
      <c r="M19" s="145"/>
      <c r="N19" s="145">
        <v>-71480884</v>
      </c>
      <c r="O19" s="145"/>
      <c r="P19" s="145">
        <v>0</v>
      </c>
      <c r="Q19" s="145"/>
      <c r="R19" s="145">
        <v>0</v>
      </c>
      <c r="S19" s="145"/>
      <c r="T19" s="145">
        <v>0</v>
      </c>
      <c r="U19" s="145"/>
      <c r="V19" s="145">
        <v>0</v>
      </c>
      <c r="W19" s="145"/>
      <c r="X19" s="145">
        <f>SUM(N19:V19)</f>
        <v>-71480884</v>
      </c>
      <c r="Y19" s="145"/>
      <c r="Z19" s="145">
        <f>SUM(F19:L19,X19)</f>
        <v>-71480884</v>
      </c>
      <c r="AA19" s="145"/>
      <c r="AB19" s="145">
        <v>548238178</v>
      </c>
      <c r="AC19" s="145"/>
      <c r="AD19" s="145">
        <f>SUM(Z19:AB19)</f>
        <v>476757294</v>
      </c>
    </row>
    <row r="20" spans="1:30" ht="20.25" customHeight="1">
      <c r="A20" s="64" t="s">
        <v>179</v>
      </c>
      <c r="B20" s="46"/>
      <c r="D20" s="61">
        <v>38</v>
      </c>
      <c r="E20" s="63"/>
      <c r="F20" s="145">
        <v>0</v>
      </c>
      <c r="G20" s="145"/>
      <c r="H20" s="145">
        <v>0</v>
      </c>
      <c r="I20" s="145"/>
      <c r="J20" s="145">
        <v>0</v>
      </c>
      <c r="K20" s="145"/>
      <c r="L20" s="145">
        <v>-1119000000</v>
      </c>
      <c r="M20" s="145"/>
      <c r="N20" s="145">
        <v>0</v>
      </c>
      <c r="O20" s="145"/>
      <c r="P20" s="145">
        <v>0</v>
      </c>
      <c r="Q20" s="145"/>
      <c r="R20" s="145">
        <v>0</v>
      </c>
      <c r="S20" s="145"/>
      <c r="T20" s="145">
        <v>0</v>
      </c>
      <c r="U20" s="145"/>
      <c r="V20" s="145">
        <v>0</v>
      </c>
      <c r="W20" s="145"/>
      <c r="X20" s="145">
        <f>SUM(N20:V20)</f>
        <v>0</v>
      </c>
      <c r="Y20" s="145"/>
      <c r="Z20" s="145">
        <f>SUM(F20:L20,X20)</f>
        <v>-1119000000</v>
      </c>
      <c r="AA20" s="145"/>
      <c r="AB20" s="145">
        <v>0</v>
      </c>
      <c r="AC20" s="145"/>
      <c r="AD20" s="145">
        <f>SUM(Z20:AB20)</f>
        <v>-1119000000</v>
      </c>
    </row>
    <row r="21" spans="1:30" ht="20.25" customHeight="1">
      <c r="A21" s="64" t="s">
        <v>180</v>
      </c>
      <c r="E21" s="147"/>
      <c r="F21" s="145">
        <v>0</v>
      </c>
      <c r="G21" s="145"/>
      <c r="H21" s="145">
        <v>0</v>
      </c>
      <c r="I21" s="145"/>
      <c r="J21" s="145">
        <v>0</v>
      </c>
      <c r="K21" s="145"/>
      <c r="L21" s="145">
        <v>6100068004</v>
      </c>
      <c r="M21" s="145"/>
      <c r="N21" s="145">
        <v>0</v>
      </c>
      <c r="O21" s="145"/>
      <c r="P21" s="145">
        <v>4344157</v>
      </c>
      <c r="Q21" s="145"/>
      <c r="R21" s="145">
        <v>-408361738</v>
      </c>
      <c r="S21" s="145"/>
      <c r="T21" s="145">
        <v>176101235</v>
      </c>
      <c r="U21" s="145"/>
      <c r="V21" s="145">
        <v>7833336</v>
      </c>
      <c r="W21" s="145"/>
      <c r="X21" s="148">
        <f>SUM(N21:V21)</f>
        <v>-220083010</v>
      </c>
      <c r="Y21" s="145"/>
      <c r="Z21" s="148">
        <f>SUM(F21:L21,X21)</f>
        <v>5879984994</v>
      </c>
      <c r="AA21" s="145"/>
      <c r="AB21" s="145">
        <v>-132794046</v>
      </c>
      <c r="AC21" s="145"/>
      <c r="AD21" s="148">
        <f>SUM(Z21:AB21)</f>
        <v>5747190948</v>
      </c>
    </row>
    <row r="22" spans="1:30" ht="6" customHeight="1">
      <c r="A22" s="48"/>
      <c r="E22" s="147"/>
      <c r="F22" s="201"/>
      <c r="G22" s="145"/>
      <c r="H22" s="201"/>
      <c r="I22" s="145"/>
      <c r="J22" s="201"/>
      <c r="K22" s="145"/>
      <c r="L22" s="201"/>
      <c r="M22" s="145"/>
      <c r="N22" s="201"/>
      <c r="O22" s="145"/>
      <c r="P22" s="201"/>
      <c r="Q22" s="145"/>
      <c r="R22" s="201"/>
      <c r="S22" s="145"/>
      <c r="T22" s="201"/>
      <c r="U22" s="145"/>
      <c r="V22" s="201"/>
      <c r="W22" s="145"/>
      <c r="X22" s="201"/>
      <c r="Y22" s="145"/>
      <c r="Z22" s="201"/>
      <c r="AA22" s="145"/>
      <c r="AB22" s="201"/>
      <c r="AC22" s="145"/>
      <c r="AD22" s="201"/>
    </row>
    <row r="23" spans="1:30" ht="20.25" customHeight="1" thickBot="1">
      <c r="A23" s="43" t="s">
        <v>181</v>
      </c>
      <c r="E23" s="147"/>
      <c r="F23" s="202">
        <f>SUM(F16:F21)</f>
        <v>373000000</v>
      </c>
      <c r="G23" s="145"/>
      <c r="H23" s="202">
        <f>SUM(H16:H21)</f>
        <v>3680616000</v>
      </c>
      <c r="I23" s="145"/>
      <c r="J23" s="202">
        <f>SUM(J16:J21)</f>
        <v>37300000</v>
      </c>
      <c r="K23" s="145"/>
      <c r="L23" s="202">
        <f>SUM(L16:L21)</f>
        <v>29130158026</v>
      </c>
      <c r="M23" s="145"/>
      <c r="N23" s="202">
        <f>SUM(N16:N21)</f>
        <v>-765012661</v>
      </c>
      <c r="O23" s="145"/>
      <c r="P23" s="202">
        <f>SUM(P16:P21)</f>
        <v>-12756969</v>
      </c>
      <c r="Q23" s="145"/>
      <c r="R23" s="202">
        <f>SUM(R16:R21)</f>
        <v>-112786407</v>
      </c>
      <c r="S23" s="145"/>
      <c r="T23" s="202">
        <f>SUM(T16:T21)</f>
        <v>167853925</v>
      </c>
      <c r="U23" s="145"/>
      <c r="V23" s="202">
        <f>SUM(V16:V21)</f>
        <v>2649413</v>
      </c>
      <c r="W23" s="145"/>
      <c r="X23" s="202">
        <f>SUM(X16:X21)</f>
        <v>-720052699</v>
      </c>
      <c r="Y23" s="145"/>
      <c r="Z23" s="202">
        <f>SUM(Z16:Z21)</f>
        <v>32501021327</v>
      </c>
      <c r="AA23" s="145"/>
      <c r="AB23" s="202">
        <f>SUM(AB16:AB21)</f>
        <v>2600699378</v>
      </c>
      <c r="AC23" s="145"/>
      <c r="AD23" s="202">
        <f>SUM(AD16:AD21)</f>
        <v>35101720705</v>
      </c>
    </row>
    <row r="24" spans="1:29" ht="20.25" customHeight="1" thickTop="1">
      <c r="A24" s="43"/>
      <c r="B24" s="43"/>
      <c r="D24" s="144"/>
      <c r="E24" s="63"/>
      <c r="G24" s="63"/>
      <c r="I24" s="63"/>
      <c r="K24" s="63"/>
      <c r="M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C24" s="63"/>
    </row>
    <row r="25" spans="1:30" ht="20.25" customHeight="1">
      <c r="A25" s="43" t="s">
        <v>182</v>
      </c>
      <c r="B25" s="189"/>
      <c r="E25" s="63"/>
      <c r="F25" s="149">
        <f>F23</f>
        <v>373000000</v>
      </c>
      <c r="G25" s="145"/>
      <c r="H25" s="149">
        <f>H23</f>
        <v>3680616000</v>
      </c>
      <c r="I25" s="145"/>
      <c r="J25" s="149">
        <f>J23</f>
        <v>37300000</v>
      </c>
      <c r="K25" s="145"/>
      <c r="L25" s="149">
        <f>L23</f>
        <v>29130158026</v>
      </c>
      <c r="M25" s="145"/>
      <c r="N25" s="149">
        <f>N23</f>
        <v>-765012661</v>
      </c>
      <c r="O25" s="145"/>
      <c r="P25" s="149">
        <f>P23</f>
        <v>-12756969</v>
      </c>
      <c r="Q25" s="145"/>
      <c r="R25" s="149">
        <f>R23</f>
        <v>-112786407</v>
      </c>
      <c r="S25" s="145"/>
      <c r="T25" s="149">
        <f>T23</f>
        <v>167853925</v>
      </c>
      <c r="U25" s="145"/>
      <c r="V25" s="149">
        <f>V23</f>
        <v>2649413</v>
      </c>
      <c r="W25" s="145"/>
      <c r="X25" s="149">
        <f>SUM(N25:V25)</f>
        <v>-720052699</v>
      </c>
      <c r="Y25" s="145"/>
      <c r="Z25" s="149">
        <f>SUM(F25:L25,X25)</f>
        <v>32501021327</v>
      </c>
      <c r="AA25" s="145"/>
      <c r="AB25" s="149">
        <f>AB23</f>
        <v>2600699378</v>
      </c>
      <c r="AC25" s="145"/>
      <c r="AD25" s="149">
        <f>SUM(Z25:AB25)</f>
        <v>35101720705</v>
      </c>
    </row>
    <row r="26" spans="1:30" ht="20.25" customHeight="1">
      <c r="A26" s="43" t="s">
        <v>176</v>
      </c>
      <c r="B26" s="43"/>
      <c r="E26" s="63"/>
      <c r="F26" s="149"/>
      <c r="G26" s="145"/>
      <c r="H26" s="149"/>
      <c r="I26" s="145"/>
      <c r="J26" s="149"/>
      <c r="K26" s="145"/>
      <c r="L26" s="149"/>
      <c r="M26" s="145"/>
      <c r="N26" s="149"/>
      <c r="O26" s="145"/>
      <c r="P26" s="149"/>
      <c r="Q26" s="145"/>
      <c r="R26" s="149"/>
      <c r="S26" s="145"/>
      <c r="T26" s="149"/>
      <c r="U26" s="145"/>
      <c r="V26" s="149"/>
      <c r="W26" s="145"/>
      <c r="X26" s="149"/>
      <c r="Y26" s="145"/>
      <c r="Z26" s="149"/>
      <c r="AA26" s="145"/>
      <c r="AB26" s="149"/>
      <c r="AC26" s="145"/>
      <c r="AD26" s="149"/>
    </row>
    <row r="27" spans="1:30" ht="20.25" customHeight="1">
      <c r="A27" s="46" t="s">
        <v>183</v>
      </c>
      <c r="B27" s="43"/>
      <c r="D27" s="61">
        <v>17.1</v>
      </c>
      <c r="E27" s="63"/>
      <c r="F27" s="149">
        <v>0</v>
      </c>
      <c r="G27" s="145"/>
      <c r="H27" s="149">
        <v>0</v>
      </c>
      <c r="I27" s="145"/>
      <c r="J27" s="149">
        <v>0</v>
      </c>
      <c r="K27" s="145"/>
      <c r="L27" s="149">
        <v>0</v>
      </c>
      <c r="M27" s="145"/>
      <c r="N27" s="149">
        <v>0</v>
      </c>
      <c r="O27" s="145"/>
      <c r="P27" s="149">
        <v>0</v>
      </c>
      <c r="Q27" s="145"/>
      <c r="R27" s="149">
        <v>0</v>
      </c>
      <c r="S27" s="145"/>
      <c r="T27" s="149">
        <v>0</v>
      </c>
      <c r="U27" s="145"/>
      <c r="V27" s="149">
        <v>0</v>
      </c>
      <c r="W27" s="145"/>
      <c r="X27" s="149">
        <f>SUM(N27:V27)</f>
        <v>0</v>
      </c>
      <c r="Y27" s="145"/>
      <c r="Z27" s="149">
        <f aca="true" t="shared" si="0" ref="Z27:Z32">SUM(F27:L27,X27)</f>
        <v>0</v>
      </c>
      <c r="AA27" s="145"/>
      <c r="AB27" s="149">
        <v>646</v>
      </c>
      <c r="AC27" s="145"/>
      <c r="AD27" s="149">
        <f aca="true" t="shared" si="1" ref="AD27:AD32">SUM(Z27:AB27)</f>
        <v>646</v>
      </c>
    </row>
    <row r="28" spans="1:30" ht="20.25" customHeight="1">
      <c r="A28" s="64" t="s">
        <v>178</v>
      </c>
      <c r="B28" s="46"/>
      <c r="E28" s="63"/>
      <c r="F28" s="149">
        <v>0</v>
      </c>
      <c r="G28" s="145"/>
      <c r="H28" s="149">
        <v>0</v>
      </c>
      <c r="I28" s="145"/>
      <c r="J28" s="149">
        <v>0</v>
      </c>
      <c r="K28" s="145"/>
      <c r="L28" s="149">
        <v>0</v>
      </c>
      <c r="M28" s="145"/>
      <c r="N28" s="149">
        <v>0</v>
      </c>
      <c r="O28" s="145"/>
      <c r="P28" s="149">
        <v>0</v>
      </c>
      <c r="Q28" s="145"/>
      <c r="R28" s="149">
        <v>0</v>
      </c>
      <c r="S28" s="145"/>
      <c r="T28" s="149">
        <v>0</v>
      </c>
      <c r="U28" s="145"/>
      <c r="V28" s="149">
        <v>0</v>
      </c>
      <c r="W28" s="145"/>
      <c r="X28" s="149">
        <f>SUM(N28:V28)</f>
        <v>0</v>
      </c>
      <c r="Y28" s="145"/>
      <c r="Z28" s="149">
        <f t="shared" si="0"/>
        <v>0</v>
      </c>
      <c r="AA28" s="145"/>
      <c r="AB28" s="149">
        <v>12500000</v>
      </c>
      <c r="AC28" s="145"/>
      <c r="AD28" s="149">
        <f t="shared" si="1"/>
        <v>12500000</v>
      </c>
    </row>
    <row r="29" spans="1:30" ht="20.25" customHeight="1">
      <c r="A29" s="64" t="s">
        <v>184</v>
      </c>
      <c r="B29" s="46"/>
      <c r="D29" s="146"/>
      <c r="E29" s="63"/>
      <c r="F29" s="149">
        <v>0</v>
      </c>
      <c r="G29" s="145"/>
      <c r="H29" s="149">
        <v>0</v>
      </c>
      <c r="I29" s="145"/>
      <c r="J29" s="149">
        <v>0</v>
      </c>
      <c r="K29" s="145"/>
      <c r="L29" s="149">
        <v>0</v>
      </c>
      <c r="M29" s="145"/>
      <c r="N29" s="149">
        <v>0</v>
      </c>
      <c r="O29" s="145"/>
      <c r="P29" s="149">
        <v>0</v>
      </c>
      <c r="Q29" s="145"/>
      <c r="R29" s="149">
        <v>0</v>
      </c>
      <c r="S29" s="145"/>
      <c r="T29" s="149">
        <v>0</v>
      </c>
      <c r="U29" s="145"/>
      <c r="V29" s="149">
        <v>0</v>
      </c>
      <c r="W29" s="145"/>
      <c r="X29" s="149">
        <f>SUM(N29:V29)</f>
        <v>0</v>
      </c>
      <c r="Y29" s="145"/>
      <c r="Z29" s="149">
        <f t="shared" si="0"/>
        <v>0</v>
      </c>
      <c r="AA29" s="145"/>
      <c r="AB29" s="149">
        <v>-8541049</v>
      </c>
      <c r="AC29" s="145"/>
      <c r="AD29" s="149">
        <f t="shared" si="1"/>
        <v>-8541049</v>
      </c>
    </row>
    <row r="30" spans="1:30" ht="20.25" customHeight="1">
      <c r="A30" s="64" t="s">
        <v>179</v>
      </c>
      <c r="B30" s="46"/>
      <c r="D30" s="61">
        <v>38</v>
      </c>
      <c r="E30" s="63"/>
      <c r="F30" s="149">
        <v>0</v>
      </c>
      <c r="G30" s="145"/>
      <c r="H30" s="149">
        <v>0</v>
      </c>
      <c r="I30" s="145"/>
      <c r="J30" s="149">
        <v>0</v>
      </c>
      <c r="K30" s="145"/>
      <c r="L30" s="149">
        <v>-1119000000</v>
      </c>
      <c r="M30" s="145"/>
      <c r="N30" s="149">
        <v>0</v>
      </c>
      <c r="O30" s="145"/>
      <c r="P30" s="149">
        <v>0</v>
      </c>
      <c r="Q30" s="145"/>
      <c r="R30" s="149">
        <v>0</v>
      </c>
      <c r="S30" s="145"/>
      <c r="T30" s="149">
        <v>0</v>
      </c>
      <c r="U30" s="145"/>
      <c r="V30" s="149">
        <v>0</v>
      </c>
      <c r="W30" s="145"/>
      <c r="X30" s="149">
        <f>SUM(N30:V30)</f>
        <v>0</v>
      </c>
      <c r="Y30" s="145"/>
      <c r="Z30" s="149">
        <f>SUM(F30:L30,X30)</f>
        <v>-1119000000</v>
      </c>
      <c r="AA30" s="145"/>
      <c r="AB30" s="149">
        <v>0</v>
      </c>
      <c r="AC30" s="145"/>
      <c r="AD30" s="149">
        <f t="shared" si="1"/>
        <v>-1119000000</v>
      </c>
    </row>
    <row r="31" spans="1:30" ht="20.25" customHeight="1">
      <c r="A31" s="64" t="s">
        <v>299</v>
      </c>
      <c r="B31" s="46"/>
      <c r="D31" s="44">
        <v>30</v>
      </c>
      <c r="E31" s="63"/>
      <c r="F31" s="149">
        <v>0</v>
      </c>
      <c r="G31" s="145"/>
      <c r="H31" s="149">
        <v>0</v>
      </c>
      <c r="I31" s="145"/>
      <c r="J31" s="149">
        <v>2900000</v>
      </c>
      <c r="K31" s="145"/>
      <c r="L31" s="149">
        <v>-2900000</v>
      </c>
      <c r="M31" s="145"/>
      <c r="N31" s="149">
        <v>0</v>
      </c>
      <c r="O31" s="145"/>
      <c r="P31" s="149">
        <v>0</v>
      </c>
      <c r="Q31" s="145"/>
      <c r="R31" s="149">
        <v>0</v>
      </c>
      <c r="S31" s="145"/>
      <c r="T31" s="149">
        <v>0</v>
      </c>
      <c r="U31" s="145"/>
      <c r="V31" s="149">
        <v>0</v>
      </c>
      <c r="W31" s="145"/>
      <c r="X31" s="149">
        <f>SUM(N31:V31)</f>
        <v>0</v>
      </c>
      <c r="Y31" s="145"/>
      <c r="Z31" s="149">
        <f t="shared" si="0"/>
        <v>0</v>
      </c>
      <c r="AA31" s="145"/>
      <c r="AB31" s="149">
        <v>0</v>
      </c>
      <c r="AC31" s="145"/>
      <c r="AD31" s="149">
        <f t="shared" si="1"/>
        <v>0</v>
      </c>
    </row>
    <row r="32" spans="1:30" ht="20.25" customHeight="1">
      <c r="A32" s="64" t="s">
        <v>180</v>
      </c>
      <c r="E32" s="147"/>
      <c r="F32" s="149">
        <v>0</v>
      </c>
      <c r="G32" s="145"/>
      <c r="H32" s="149">
        <v>0</v>
      </c>
      <c r="I32" s="145"/>
      <c r="J32" s="149">
        <v>0</v>
      </c>
      <c r="K32" s="145"/>
      <c r="L32" s="149">
        <v>7604287313</v>
      </c>
      <c r="M32" s="145"/>
      <c r="N32" s="149">
        <v>0</v>
      </c>
      <c r="O32" s="145"/>
      <c r="P32" s="149">
        <v>0</v>
      </c>
      <c r="Q32" s="145"/>
      <c r="R32" s="149">
        <v>115260978</v>
      </c>
      <c r="S32" s="145"/>
      <c r="T32" s="149">
        <v>-162179447</v>
      </c>
      <c r="U32" s="145"/>
      <c r="V32" s="149">
        <v>-10422882</v>
      </c>
      <c r="W32" s="145"/>
      <c r="X32" s="200">
        <f>SUM(N32:V32)</f>
        <v>-57341351</v>
      </c>
      <c r="Y32" s="145"/>
      <c r="Z32" s="200">
        <f t="shared" si="0"/>
        <v>7546945962</v>
      </c>
      <c r="AA32" s="145"/>
      <c r="AB32" s="149">
        <v>-229269389</v>
      </c>
      <c r="AC32" s="145"/>
      <c r="AD32" s="200">
        <f t="shared" si="1"/>
        <v>7317676573</v>
      </c>
    </row>
    <row r="33" spans="1:30" ht="6" customHeight="1">
      <c r="A33" s="48"/>
      <c r="E33" s="147"/>
      <c r="F33" s="191"/>
      <c r="G33" s="145"/>
      <c r="H33" s="191"/>
      <c r="I33" s="145"/>
      <c r="J33" s="191"/>
      <c r="K33" s="145"/>
      <c r="L33" s="191"/>
      <c r="M33" s="145"/>
      <c r="N33" s="191"/>
      <c r="O33" s="145"/>
      <c r="P33" s="191"/>
      <c r="Q33" s="145"/>
      <c r="R33" s="191"/>
      <c r="S33" s="145"/>
      <c r="T33" s="191"/>
      <c r="U33" s="145"/>
      <c r="V33" s="191"/>
      <c r="W33" s="145"/>
      <c r="X33" s="191"/>
      <c r="Y33" s="145"/>
      <c r="Z33" s="191"/>
      <c r="AA33" s="145"/>
      <c r="AB33" s="191"/>
      <c r="AC33" s="145"/>
      <c r="AD33" s="191"/>
    </row>
    <row r="34" spans="1:30" ht="20.25" customHeight="1" thickBot="1">
      <c r="A34" s="43" t="s">
        <v>185</v>
      </c>
      <c r="E34" s="147"/>
      <c r="F34" s="192">
        <f>SUM(F25:F32)</f>
        <v>373000000</v>
      </c>
      <c r="G34" s="145"/>
      <c r="H34" s="192">
        <f>SUM(H25:H32)</f>
        <v>3680616000</v>
      </c>
      <c r="I34" s="145"/>
      <c r="J34" s="192">
        <f>SUM(J25:J32)</f>
        <v>40200000</v>
      </c>
      <c r="K34" s="145"/>
      <c r="L34" s="192">
        <f>SUM(L25:L32)</f>
        <v>35612545339</v>
      </c>
      <c r="M34" s="145"/>
      <c r="N34" s="192">
        <f>SUM(N25:N32)</f>
        <v>-765012661</v>
      </c>
      <c r="O34" s="145"/>
      <c r="P34" s="192">
        <f>SUM(P25:P32)</f>
        <v>-12756969</v>
      </c>
      <c r="Q34" s="145"/>
      <c r="R34" s="192">
        <f>SUM(R25:R32)</f>
        <v>2474571</v>
      </c>
      <c r="S34" s="145"/>
      <c r="T34" s="192">
        <f>SUM(T25:T32)</f>
        <v>5674478</v>
      </c>
      <c r="U34" s="145"/>
      <c r="V34" s="192">
        <f>SUM(V25:V32)</f>
        <v>-7773469</v>
      </c>
      <c r="W34" s="145"/>
      <c r="X34" s="192">
        <f>SUM(X25:X32)</f>
        <v>-777394050</v>
      </c>
      <c r="Y34" s="145"/>
      <c r="Z34" s="192">
        <f>SUM(Z25:Z32)</f>
        <v>38928967289</v>
      </c>
      <c r="AA34" s="145"/>
      <c r="AB34" s="192">
        <f>SUM(AB25:AB32)</f>
        <v>2375389586</v>
      </c>
      <c r="AC34" s="145"/>
      <c r="AD34" s="192">
        <f>SUM(AD25:AD32)</f>
        <v>41304356875</v>
      </c>
    </row>
    <row r="35" spans="1:29" ht="20.25" customHeight="1" thickTop="1">
      <c r="A35" s="43"/>
      <c r="E35" s="147"/>
      <c r="G35" s="63"/>
      <c r="I35" s="63"/>
      <c r="K35" s="63"/>
      <c r="M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C35" s="63"/>
    </row>
    <row r="36" spans="1:29" ht="20.25" customHeight="1">
      <c r="A36" s="43"/>
      <c r="E36" s="147"/>
      <c r="G36" s="63"/>
      <c r="I36" s="63"/>
      <c r="K36" s="63"/>
      <c r="M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C36" s="63"/>
    </row>
    <row r="37" spans="1:29" ht="20.25" customHeight="1">
      <c r="A37" s="43"/>
      <c r="E37" s="147"/>
      <c r="G37" s="63"/>
      <c r="I37" s="63"/>
      <c r="K37" s="63"/>
      <c r="M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C37" s="63"/>
    </row>
    <row r="38" spans="1:29" ht="20.25" customHeight="1">
      <c r="A38" s="43"/>
      <c r="E38" s="147"/>
      <c r="G38" s="63"/>
      <c r="I38" s="63"/>
      <c r="K38" s="63"/>
      <c r="M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C38" s="63"/>
    </row>
    <row r="39" spans="1:29" ht="13.5" customHeight="1">
      <c r="A39" s="43"/>
      <c r="E39" s="147"/>
      <c r="G39" s="63"/>
      <c r="I39" s="63"/>
      <c r="K39" s="63"/>
      <c r="M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C39" s="63"/>
    </row>
    <row r="40" spans="1:30" ht="21.75" customHeight="1">
      <c r="A40" s="52" t="s">
        <v>39</v>
      </c>
      <c r="B40" s="69"/>
      <c r="C40" s="70"/>
      <c r="D40" s="66"/>
      <c r="E40" s="6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2"/>
      <c r="AC40" s="71"/>
      <c r="AD40" s="71"/>
    </row>
  </sheetData>
  <sheetProtection/>
  <mergeCells count="4">
    <mergeCell ref="J11:L11"/>
    <mergeCell ref="F6:Z6"/>
    <mergeCell ref="N7:X7"/>
    <mergeCell ref="P8:V8"/>
  </mergeCells>
  <printOptions/>
  <pageMargins left="0.3" right="0.3" top="0.5" bottom="0.6" header="0.49" footer="0.4"/>
  <pageSetup firstPageNumber="12" useFirstPageNumber="1" fitToHeight="0" horizontalDpi="1200" verticalDpi="1200" orientation="landscape" paperSize="9" scale="68" r:id="rId1"/>
  <headerFooter>
    <oddFooter>&amp;R&amp;"Browallia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T32"/>
  <sheetViews>
    <sheetView zoomScale="90" zoomScaleNormal="90" zoomScaleSheetLayoutView="100" zoomScalePageLayoutView="0" workbookViewId="0" topLeftCell="A10">
      <selection activeCell="P31" sqref="P31"/>
    </sheetView>
  </sheetViews>
  <sheetFormatPr defaultColWidth="9.140625" defaultRowHeight="21.75" customHeight="1"/>
  <cols>
    <col min="1" max="2" width="1.8515625" style="46" customWidth="1"/>
    <col min="3" max="3" width="36.57421875" style="46" customWidth="1"/>
    <col min="4" max="4" width="8.140625" style="44" customWidth="1"/>
    <col min="5" max="5" width="0.5625" style="45" customWidth="1"/>
    <col min="6" max="6" width="13.00390625" style="44" customWidth="1"/>
    <col min="7" max="7" width="0.5625" style="45" customWidth="1"/>
    <col min="8" max="8" width="14.140625" style="46" customWidth="1"/>
    <col min="9" max="9" width="0.5625" style="46" customWidth="1"/>
    <col min="10" max="10" width="11.140625" style="45" customWidth="1"/>
    <col min="11" max="11" width="0.5625" style="45" customWidth="1"/>
    <col min="12" max="12" width="12.8515625" style="45" customWidth="1"/>
    <col min="13" max="13" width="0.5625" style="45" customWidth="1"/>
    <col min="14" max="14" width="14.8515625" style="45" customWidth="1"/>
    <col min="15" max="15" width="0.85546875" style="45" customWidth="1"/>
    <col min="16" max="16" width="14.8515625" style="45" customWidth="1"/>
    <col min="17" max="17" width="0.5625" style="45" customWidth="1"/>
    <col min="18" max="18" width="14.8515625" style="45" customWidth="1"/>
    <col min="19" max="19" width="0.5625" style="45" customWidth="1"/>
    <col min="20" max="20" width="13.140625" style="48" customWidth="1"/>
    <col min="21" max="16384" width="9.140625" style="48" customWidth="1"/>
  </cols>
  <sheetData>
    <row r="1" spans="1:20" ht="21.75" customHeight="1">
      <c r="A1" s="43" t="s">
        <v>0</v>
      </c>
      <c r="B1" s="43"/>
      <c r="C1" s="43"/>
      <c r="H1" s="43"/>
      <c r="I1" s="43"/>
      <c r="J1" s="43"/>
      <c r="K1" s="43"/>
      <c r="L1" s="46"/>
      <c r="T1" s="47"/>
    </row>
    <row r="2" spans="1:20" ht="21.75" customHeight="1">
      <c r="A2" s="43" t="s">
        <v>135</v>
      </c>
      <c r="B2" s="43"/>
      <c r="C2" s="43"/>
      <c r="H2" s="43"/>
      <c r="I2" s="43"/>
      <c r="J2" s="43"/>
      <c r="K2" s="43"/>
      <c r="L2" s="46"/>
      <c r="T2" s="43"/>
    </row>
    <row r="3" spans="1:20" ht="21.75" customHeight="1">
      <c r="A3" s="127" t="s">
        <v>90</v>
      </c>
      <c r="B3" s="49"/>
      <c r="C3" s="49"/>
      <c r="D3" s="50"/>
      <c r="E3" s="51"/>
      <c r="F3" s="50"/>
      <c r="G3" s="51"/>
      <c r="H3" s="49"/>
      <c r="I3" s="49"/>
      <c r="J3" s="49"/>
      <c r="K3" s="49"/>
      <c r="L3" s="52"/>
      <c r="M3" s="51"/>
      <c r="N3" s="51"/>
      <c r="O3" s="51"/>
      <c r="P3" s="51"/>
      <c r="Q3" s="51"/>
      <c r="R3" s="51"/>
      <c r="S3" s="51"/>
      <c r="T3" s="49"/>
    </row>
    <row r="4" spans="1:20" ht="20.25" customHeight="1">
      <c r="A4" s="43"/>
      <c r="D4" s="39"/>
      <c r="E4" s="53"/>
      <c r="F4" s="27"/>
      <c r="G4" s="53"/>
      <c r="H4" s="27"/>
      <c r="I4" s="27"/>
      <c r="J4" s="53"/>
      <c r="K4" s="53"/>
      <c r="L4" s="27"/>
      <c r="T4" s="27"/>
    </row>
    <row r="5" spans="1:20" ht="20.25" customHeight="1">
      <c r="A5" s="43"/>
      <c r="D5" s="39"/>
      <c r="E5" s="53"/>
      <c r="F5" s="32"/>
      <c r="G5" s="54"/>
      <c r="H5" s="32"/>
      <c r="I5" s="32"/>
      <c r="J5" s="54"/>
      <c r="K5" s="54"/>
      <c r="L5" s="32"/>
      <c r="M5" s="51"/>
      <c r="N5" s="51"/>
      <c r="O5" s="51"/>
      <c r="P5" s="51"/>
      <c r="Q5" s="51"/>
      <c r="R5" s="51"/>
      <c r="S5" s="51"/>
      <c r="T5" s="55" t="s">
        <v>4</v>
      </c>
    </row>
    <row r="6" spans="14:20" ht="20.25" customHeight="1">
      <c r="N6" s="217" t="s">
        <v>84</v>
      </c>
      <c r="O6" s="217"/>
      <c r="P6" s="217"/>
      <c r="Q6" s="217"/>
      <c r="R6" s="217"/>
      <c r="T6" s="53"/>
    </row>
    <row r="7" spans="10:20" ht="20.25" customHeight="1">
      <c r="J7" s="56"/>
      <c r="K7" s="56"/>
      <c r="L7" s="56"/>
      <c r="N7" s="218" t="s">
        <v>109</v>
      </c>
      <c r="O7" s="218"/>
      <c r="P7" s="218"/>
      <c r="Q7" s="57"/>
      <c r="R7" s="57"/>
      <c r="T7" s="53"/>
    </row>
    <row r="8" spans="10:20" ht="20.25" customHeight="1">
      <c r="J8" s="56"/>
      <c r="K8" s="56"/>
      <c r="L8" s="56"/>
      <c r="N8" s="53" t="s">
        <v>139</v>
      </c>
      <c r="O8" s="53"/>
      <c r="P8" s="53" t="s">
        <v>140</v>
      </c>
      <c r="R8" s="53"/>
      <c r="T8" s="53"/>
    </row>
    <row r="9" spans="10:20" ht="20.25" customHeight="1">
      <c r="J9" s="216" t="s">
        <v>80</v>
      </c>
      <c r="K9" s="216"/>
      <c r="L9" s="216"/>
      <c r="N9" s="53" t="s">
        <v>144</v>
      </c>
      <c r="O9" s="53"/>
      <c r="P9" s="53" t="s">
        <v>145</v>
      </c>
      <c r="R9" s="53" t="s">
        <v>148</v>
      </c>
      <c r="T9" s="53"/>
    </row>
    <row r="10" spans="1:20" ht="20.25" customHeight="1">
      <c r="A10" s="43"/>
      <c r="F10" s="53" t="s">
        <v>186</v>
      </c>
      <c r="G10" s="53"/>
      <c r="H10" s="53"/>
      <c r="I10" s="53"/>
      <c r="J10" s="53" t="s">
        <v>187</v>
      </c>
      <c r="K10" s="53"/>
      <c r="L10" s="53"/>
      <c r="M10" s="53"/>
      <c r="N10" s="53" t="s">
        <v>155</v>
      </c>
      <c r="O10" s="53"/>
      <c r="P10" s="53" t="s">
        <v>156</v>
      </c>
      <c r="Q10" s="53"/>
      <c r="R10" s="53" t="s">
        <v>159</v>
      </c>
      <c r="S10" s="53"/>
      <c r="T10" s="53" t="s">
        <v>162</v>
      </c>
    </row>
    <row r="11" spans="1:20" ht="20.25" customHeight="1">
      <c r="A11" s="43"/>
      <c r="F11" s="53" t="s">
        <v>163</v>
      </c>
      <c r="G11" s="53"/>
      <c r="H11" s="53" t="s">
        <v>188</v>
      </c>
      <c r="I11" s="53"/>
      <c r="J11" s="53" t="s">
        <v>189</v>
      </c>
      <c r="K11" s="53"/>
      <c r="L11" s="53" t="s">
        <v>83</v>
      </c>
      <c r="M11" s="53"/>
      <c r="N11" s="53" t="s">
        <v>168</v>
      </c>
      <c r="O11" s="53"/>
      <c r="P11" s="53" t="s">
        <v>169</v>
      </c>
      <c r="Q11" s="53"/>
      <c r="R11" s="53" t="s">
        <v>172</v>
      </c>
      <c r="S11" s="53"/>
      <c r="T11" s="53" t="s">
        <v>69</v>
      </c>
    </row>
    <row r="12" spans="1:20" ht="20.25" customHeight="1">
      <c r="A12" s="43"/>
      <c r="D12" s="199" t="s">
        <v>7</v>
      </c>
      <c r="F12" s="141" t="s">
        <v>8</v>
      </c>
      <c r="G12" s="58"/>
      <c r="H12" s="141" t="s">
        <v>8</v>
      </c>
      <c r="I12" s="53"/>
      <c r="J12" s="141" t="s">
        <v>8</v>
      </c>
      <c r="K12" s="58"/>
      <c r="L12" s="141" t="s">
        <v>8</v>
      </c>
      <c r="M12" s="53"/>
      <c r="N12" s="141" t="s">
        <v>8</v>
      </c>
      <c r="O12" s="188"/>
      <c r="P12" s="141" t="s">
        <v>8</v>
      </c>
      <c r="Q12" s="53"/>
      <c r="R12" s="141" t="s">
        <v>8</v>
      </c>
      <c r="S12" s="53"/>
      <c r="T12" s="141" t="s">
        <v>8</v>
      </c>
    </row>
    <row r="13" spans="1:10" ht="6" customHeight="1">
      <c r="A13" s="43"/>
      <c r="F13" s="46"/>
      <c r="H13" s="44"/>
      <c r="I13" s="44"/>
      <c r="J13" s="46"/>
    </row>
    <row r="14" spans="1:20" ht="20.25" customHeight="1">
      <c r="A14" s="43" t="s">
        <v>175</v>
      </c>
      <c r="B14" s="189"/>
      <c r="F14" s="27">
        <v>373000000</v>
      </c>
      <c r="G14" s="27"/>
      <c r="H14" s="27">
        <v>3680616000</v>
      </c>
      <c r="I14" s="27"/>
      <c r="J14" s="27">
        <v>37300000</v>
      </c>
      <c r="K14" s="27"/>
      <c r="L14" s="27">
        <v>16837417144</v>
      </c>
      <c r="M14" s="27"/>
      <c r="N14" s="27">
        <v>-18383302</v>
      </c>
      <c r="O14" s="27"/>
      <c r="P14" s="27">
        <v>276202061</v>
      </c>
      <c r="Q14" s="27"/>
      <c r="R14" s="27">
        <f>SUM(N14:P14)</f>
        <v>257818759</v>
      </c>
      <c r="S14" s="27"/>
      <c r="T14" s="27">
        <f>SUM(F14:L14,R14)</f>
        <v>21186151903</v>
      </c>
    </row>
    <row r="15" spans="1:20" ht="20.25" customHeight="1">
      <c r="A15" s="43" t="s">
        <v>176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20.25" customHeight="1">
      <c r="A16" s="46" t="s">
        <v>179</v>
      </c>
      <c r="D16" s="44">
        <v>38</v>
      </c>
      <c r="F16" s="27">
        <v>0</v>
      </c>
      <c r="G16" s="27"/>
      <c r="H16" s="27">
        <v>0</v>
      </c>
      <c r="I16" s="27"/>
      <c r="J16" s="27">
        <v>0</v>
      </c>
      <c r="K16" s="27"/>
      <c r="L16" s="27">
        <v>-1119000000</v>
      </c>
      <c r="M16" s="27"/>
      <c r="N16" s="27">
        <v>0</v>
      </c>
      <c r="O16" s="27"/>
      <c r="P16" s="27">
        <v>0</v>
      </c>
      <c r="Q16" s="27"/>
      <c r="R16" s="27">
        <v>0</v>
      </c>
      <c r="S16" s="27"/>
      <c r="T16" s="27">
        <f>SUM(F16:L16,R16)</f>
        <v>-1119000000</v>
      </c>
    </row>
    <row r="17" spans="1:20" ht="20.25" customHeight="1">
      <c r="A17" s="46" t="s">
        <v>180</v>
      </c>
      <c r="B17" s="48"/>
      <c r="F17" s="32">
        <v>0</v>
      </c>
      <c r="G17" s="27"/>
      <c r="H17" s="32">
        <v>0</v>
      </c>
      <c r="I17" s="27"/>
      <c r="J17" s="32">
        <v>0</v>
      </c>
      <c r="K17" s="27"/>
      <c r="L17" s="32">
        <v>2670994578</v>
      </c>
      <c r="M17" s="27"/>
      <c r="N17" s="32">
        <v>2186329</v>
      </c>
      <c r="O17" s="27"/>
      <c r="P17" s="32">
        <v>-408957484</v>
      </c>
      <c r="Q17" s="27"/>
      <c r="R17" s="32">
        <f>SUM(N17:P17)</f>
        <v>-406771155</v>
      </c>
      <c r="S17" s="27"/>
      <c r="T17" s="32">
        <f>SUM(F17:L17,R17)</f>
        <v>2264223423</v>
      </c>
    </row>
    <row r="18" spans="6:20" ht="6" customHeight="1"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20.25" customHeight="1" thickBot="1">
      <c r="A19" s="43" t="s">
        <v>181</v>
      </c>
      <c r="F19" s="128">
        <f>SUM(F14:F17)</f>
        <v>373000000</v>
      </c>
      <c r="G19" s="27"/>
      <c r="H19" s="128">
        <f>SUM(H14:H17)</f>
        <v>3680616000</v>
      </c>
      <c r="I19" s="27"/>
      <c r="J19" s="128">
        <f>SUM(J14:J17)</f>
        <v>37300000</v>
      </c>
      <c r="K19" s="27"/>
      <c r="L19" s="128">
        <f>SUM(L14:L17)</f>
        <v>18389411722</v>
      </c>
      <c r="M19" s="27">
        <v>0</v>
      </c>
      <c r="N19" s="128">
        <f>SUM(N14:N17)</f>
        <v>-16196973</v>
      </c>
      <c r="O19" s="27"/>
      <c r="P19" s="128">
        <f>SUM(P14:P17)</f>
        <v>-132755423</v>
      </c>
      <c r="Q19" s="27"/>
      <c r="R19" s="128">
        <f>SUM(R14:R17)</f>
        <v>-148952396</v>
      </c>
      <c r="S19" s="27"/>
      <c r="T19" s="128">
        <f>SUM(T14:T17)</f>
        <v>22331375326</v>
      </c>
    </row>
    <row r="20" spans="1:20" ht="20.25" customHeight="1" thickTop="1">
      <c r="A20" s="43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20.25" customHeight="1">
      <c r="A21" s="43" t="s">
        <v>182</v>
      </c>
      <c r="B21" s="189"/>
      <c r="F21" s="122">
        <f>F19</f>
        <v>373000000</v>
      </c>
      <c r="G21" s="27"/>
      <c r="H21" s="122">
        <f>H19</f>
        <v>3680616000</v>
      </c>
      <c r="I21" s="27"/>
      <c r="J21" s="122">
        <f>J19</f>
        <v>37300000</v>
      </c>
      <c r="K21" s="27"/>
      <c r="L21" s="122">
        <f>L19</f>
        <v>18389411722</v>
      </c>
      <c r="M21" s="27"/>
      <c r="N21" s="122">
        <f>N19</f>
        <v>-16196973</v>
      </c>
      <c r="O21" s="27"/>
      <c r="P21" s="122">
        <f>P19</f>
        <v>-132755423</v>
      </c>
      <c r="Q21" s="27"/>
      <c r="R21" s="122">
        <f>SUM(N21:P21)</f>
        <v>-148952396</v>
      </c>
      <c r="S21" s="27"/>
      <c r="T21" s="122">
        <f>SUM(F21:L21,R21)</f>
        <v>22331375326</v>
      </c>
    </row>
    <row r="22" spans="1:20" ht="20.25" customHeight="1">
      <c r="A22" s="43" t="s">
        <v>176</v>
      </c>
      <c r="F22" s="122"/>
      <c r="G22" s="27"/>
      <c r="H22" s="122"/>
      <c r="I22" s="27"/>
      <c r="J22" s="122"/>
      <c r="K22" s="27"/>
      <c r="L22" s="122"/>
      <c r="M22" s="27"/>
      <c r="N22" s="122"/>
      <c r="O22" s="27"/>
      <c r="P22" s="122"/>
      <c r="Q22" s="27"/>
      <c r="R22" s="122"/>
      <c r="S22" s="27"/>
      <c r="T22" s="122"/>
    </row>
    <row r="23" spans="1:20" ht="20.25" customHeight="1">
      <c r="A23" s="46" t="s">
        <v>179</v>
      </c>
      <c r="D23" s="44">
        <v>38</v>
      </c>
      <c r="F23" s="122">
        <v>0</v>
      </c>
      <c r="G23" s="27"/>
      <c r="H23" s="122">
        <v>0</v>
      </c>
      <c r="I23" s="27"/>
      <c r="J23" s="122">
        <v>0</v>
      </c>
      <c r="K23" s="27"/>
      <c r="L23" s="122">
        <v>-1119000000</v>
      </c>
      <c r="M23" s="27"/>
      <c r="N23" s="122">
        <v>0</v>
      </c>
      <c r="O23" s="27"/>
      <c r="P23" s="122">
        <v>0</v>
      </c>
      <c r="Q23" s="27"/>
      <c r="R23" s="122">
        <v>0</v>
      </c>
      <c r="S23" s="27"/>
      <c r="T23" s="122">
        <f>SUM(F23:L23,R23)</f>
        <v>-1119000000</v>
      </c>
    </row>
    <row r="24" spans="1:20" ht="20.25" customHeight="1">
      <c r="A24" s="46" t="s">
        <v>299</v>
      </c>
      <c r="D24" s="44">
        <v>30</v>
      </c>
      <c r="F24" s="122">
        <v>0</v>
      </c>
      <c r="G24" s="27"/>
      <c r="H24" s="122">
        <v>0</v>
      </c>
      <c r="I24" s="27"/>
      <c r="J24" s="122">
        <v>2900000</v>
      </c>
      <c r="K24" s="27"/>
      <c r="L24" s="122">
        <v>-2900000</v>
      </c>
      <c r="M24" s="27"/>
      <c r="N24" s="122">
        <v>0</v>
      </c>
      <c r="O24" s="27"/>
      <c r="P24" s="122">
        <v>0</v>
      </c>
      <c r="Q24" s="27"/>
      <c r="R24" s="122">
        <v>0</v>
      </c>
      <c r="S24" s="27"/>
      <c r="T24" s="122">
        <f>SUM(F24:L24,R24)</f>
        <v>0</v>
      </c>
    </row>
    <row r="25" spans="1:20" ht="20.25" customHeight="1">
      <c r="A25" s="46" t="s">
        <v>180</v>
      </c>
      <c r="B25" s="48"/>
      <c r="F25" s="120">
        <v>0</v>
      </c>
      <c r="G25" s="27"/>
      <c r="H25" s="120">
        <v>0</v>
      </c>
      <c r="I25" s="27"/>
      <c r="J25" s="120">
        <v>0</v>
      </c>
      <c r="K25" s="27"/>
      <c r="L25" s="120">
        <v>2071234100</v>
      </c>
      <c r="M25" s="27"/>
      <c r="N25" s="120">
        <v>0</v>
      </c>
      <c r="O25" s="27"/>
      <c r="P25" s="120">
        <v>121026194</v>
      </c>
      <c r="Q25" s="27"/>
      <c r="R25" s="120">
        <f>SUM(N25:P25)</f>
        <v>121026194</v>
      </c>
      <c r="S25" s="27"/>
      <c r="T25" s="120">
        <f>SUM(F25:L25,R25)</f>
        <v>2192260294</v>
      </c>
    </row>
    <row r="26" spans="6:20" ht="6" customHeight="1">
      <c r="F26" s="122"/>
      <c r="G26" s="27"/>
      <c r="H26" s="122"/>
      <c r="I26" s="27"/>
      <c r="J26" s="122"/>
      <c r="K26" s="27"/>
      <c r="L26" s="122"/>
      <c r="M26" s="27"/>
      <c r="N26" s="122"/>
      <c r="O26" s="27"/>
      <c r="P26" s="122"/>
      <c r="Q26" s="27"/>
      <c r="R26" s="122"/>
      <c r="S26" s="27"/>
      <c r="T26" s="122"/>
    </row>
    <row r="27" spans="1:20" ht="20.25" customHeight="1" thickBot="1">
      <c r="A27" s="43" t="s">
        <v>185</v>
      </c>
      <c r="F27" s="129">
        <f>SUM(F21:F25)</f>
        <v>373000000</v>
      </c>
      <c r="G27" s="27"/>
      <c r="H27" s="129">
        <f>SUM(H21:H25)</f>
        <v>3680616000</v>
      </c>
      <c r="I27" s="27"/>
      <c r="J27" s="129">
        <f>SUM(J21:J25)</f>
        <v>40200000</v>
      </c>
      <c r="K27" s="27"/>
      <c r="L27" s="129">
        <f>SUM(L21:L25)</f>
        <v>19338745822</v>
      </c>
      <c r="M27" s="122">
        <v>0</v>
      </c>
      <c r="N27" s="129">
        <f>SUM(N21:N25)</f>
        <v>-16196973</v>
      </c>
      <c r="O27" s="27"/>
      <c r="P27" s="129">
        <f>SUM(P21:P25)</f>
        <v>-11729229</v>
      </c>
      <c r="Q27" s="27"/>
      <c r="R27" s="129">
        <f>SUM(R21:R25)</f>
        <v>-27926202</v>
      </c>
      <c r="S27" s="27"/>
      <c r="T27" s="129">
        <f>SUM(T21:T25)</f>
        <v>23404635620</v>
      </c>
    </row>
    <row r="28" spans="1:20" ht="20.25" customHeight="1" thickTop="1">
      <c r="A28" s="43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20.25" customHeight="1">
      <c r="A29" s="43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25.5" customHeight="1">
      <c r="A30" s="43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6.5" customHeight="1">
      <c r="A31" s="43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21.75" customHeight="1">
      <c r="A32" s="52" t="s">
        <v>39</v>
      </c>
      <c r="B32" s="52"/>
      <c r="C32" s="52"/>
      <c r="D32" s="5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</sheetData>
  <sheetProtection/>
  <mergeCells count="3">
    <mergeCell ref="J9:L9"/>
    <mergeCell ref="N6:R6"/>
    <mergeCell ref="N7:P7"/>
  </mergeCells>
  <printOptions/>
  <pageMargins left="0.5" right="0.5" top="0.5" bottom="0.6" header="0.49" footer="0.4"/>
  <pageSetup firstPageNumber="13" useFirstPageNumber="1" fitToHeight="0" horizontalDpi="1200" verticalDpi="1200" orientation="landscape" paperSize="9" scale="85" r:id="rId1"/>
  <headerFooter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L162"/>
  <sheetViews>
    <sheetView tabSelected="1" zoomScaleSheetLayoutView="80" zoomScalePageLayoutView="0" workbookViewId="0" topLeftCell="A1">
      <selection activeCell="C5" sqref="C5"/>
    </sheetView>
  </sheetViews>
  <sheetFormatPr defaultColWidth="9.140625" defaultRowHeight="15.75" customHeight="1"/>
  <cols>
    <col min="1" max="2" width="1.8515625" style="3" customWidth="1"/>
    <col min="3" max="3" width="41.140625" style="3" customWidth="1"/>
    <col min="4" max="4" width="7.57421875" style="35" customWidth="1"/>
    <col min="5" max="5" width="0.5625" style="3" customWidth="1"/>
    <col min="6" max="6" width="12.7109375" style="4" customWidth="1"/>
    <col min="7" max="7" width="0.5625" style="5" customWidth="1"/>
    <col min="8" max="8" width="12.7109375" style="4" customWidth="1"/>
    <col min="9" max="9" width="0.5625" style="6" customWidth="1"/>
    <col min="10" max="10" width="12.7109375" style="4" customWidth="1"/>
    <col min="11" max="11" width="0.5625" style="5" customWidth="1"/>
    <col min="12" max="12" width="12.7109375" style="4" customWidth="1"/>
    <col min="13" max="13" width="9.140625" style="8" customWidth="1"/>
    <col min="14" max="14" width="9.57421875" style="8" customWidth="1"/>
    <col min="15" max="16384" width="9.140625" style="8" customWidth="1"/>
  </cols>
  <sheetData>
    <row r="1" spans="1:3" ht="16.5" customHeight="1">
      <c r="A1" s="1" t="s">
        <v>0</v>
      </c>
      <c r="B1" s="1"/>
      <c r="C1" s="1"/>
    </row>
    <row r="2" spans="1:3" ht="16.5" customHeight="1">
      <c r="A2" s="1" t="s">
        <v>190</v>
      </c>
      <c r="B2" s="1"/>
      <c r="C2" s="1"/>
    </row>
    <row r="3" spans="1:12" ht="16.5" customHeight="1">
      <c r="A3" s="9" t="s">
        <v>90</v>
      </c>
      <c r="B3" s="9"/>
      <c r="C3" s="9"/>
      <c r="D3" s="41"/>
      <c r="E3" s="11"/>
      <c r="F3" s="12"/>
      <c r="G3" s="13"/>
      <c r="H3" s="12"/>
      <c r="I3" s="14"/>
      <c r="J3" s="12"/>
      <c r="K3" s="13"/>
      <c r="L3" s="12"/>
    </row>
    <row r="4" ht="16.5" customHeight="1"/>
    <row r="5" spans="1:12" ht="16.5" customHeight="1">
      <c r="A5" s="8"/>
      <c r="D5" s="150"/>
      <c r="E5" s="1"/>
      <c r="F5" s="210" t="s">
        <v>3</v>
      </c>
      <c r="G5" s="210"/>
      <c r="H5" s="210"/>
      <c r="I5" s="16"/>
      <c r="J5" s="210" t="s">
        <v>4</v>
      </c>
      <c r="K5" s="210"/>
      <c r="L5" s="210"/>
    </row>
    <row r="6" spans="4:12" ht="16.5" customHeight="1">
      <c r="D6" s="151"/>
      <c r="E6" s="1"/>
      <c r="F6" s="16" t="s">
        <v>5</v>
      </c>
      <c r="G6" s="19"/>
      <c r="H6" s="16" t="s">
        <v>6</v>
      </c>
      <c r="I6" s="20"/>
      <c r="J6" s="16" t="s">
        <v>5</v>
      </c>
      <c r="K6" s="19"/>
      <c r="L6" s="16" t="s">
        <v>6</v>
      </c>
    </row>
    <row r="7" spans="4:12" ht="16.5" customHeight="1">
      <c r="D7" s="152" t="s">
        <v>7</v>
      </c>
      <c r="E7" s="1"/>
      <c r="F7" s="18" t="s">
        <v>8</v>
      </c>
      <c r="G7" s="22"/>
      <c r="H7" s="18" t="s">
        <v>8</v>
      </c>
      <c r="I7" s="23"/>
      <c r="J7" s="18" t="s">
        <v>8</v>
      </c>
      <c r="K7" s="22"/>
      <c r="L7" s="18" t="s">
        <v>8</v>
      </c>
    </row>
    <row r="8" spans="4:12" ht="7.5" customHeight="1">
      <c r="D8" s="151"/>
      <c r="E8" s="1"/>
      <c r="F8" s="117"/>
      <c r="G8" s="22"/>
      <c r="H8" s="7"/>
      <c r="I8" s="23"/>
      <c r="J8" s="117"/>
      <c r="K8" s="22"/>
      <c r="L8" s="7"/>
    </row>
    <row r="9" spans="1:10" ht="16.5" customHeight="1">
      <c r="A9" s="1" t="s">
        <v>191</v>
      </c>
      <c r="F9" s="118"/>
      <c r="J9" s="118"/>
    </row>
    <row r="10" spans="1:12" ht="16.5" customHeight="1">
      <c r="A10" s="3" t="s">
        <v>192</v>
      </c>
      <c r="F10" s="205">
        <f>'10 -11'!F28</f>
        <v>7551787988</v>
      </c>
      <c r="G10" s="154"/>
      <c r="H10" s="154">
        <v>5932698192</v>
      </c>
      <c r="I10" s="154"/>
      <c r="J10" s="153">
        <f>'10 -11'!J28</f>
        <v>2061237374</v>
      </c>
      <c r="K10" s="154"/>
      <c r="L10" s="154">
        <v>2676642360</v>
      </c>
    </row>
    <row r="11" spans="1:12" ht="16.5" customHeight="1">
      <c r="A11" s="3" t="s">
        <v>193</v>
      </c>
      <c r="F11" s="205"/>
      <c r="G11" s="154"/>
      <c r="H11" s="154"/>
      <c r="I11" s="154"/>
      <c r="J11" s="153"/>
      <c r="K11" s="154"/>
      <c r="L11" s="154"/>
    </row>
    <row r="12" spans="2:12" ht="16.5" customHeight="1">
      <c r="B12" s="3" t="s">
        <v>194</v>
      </c>
      <c r="F12" s="205"/>
      <c r="G12" s="154"/>
      <c r="H12" s="154"/>
      <c r="I12" s="154"/>
      <c r="J12" s="153"/>
      <c r="K12" s="154"/>
      <c r="L12" s="154"/>
    </row>
    <row r="13" spans="1:12" ht="16.5" customHeight="1">
      <c r="A13" s="3" t="s">
        <v>195</v>
      </c>
      <c r="B13" s="37" t="s">
        <v>196</v>
      </c>
      <c r="F13" s="205">
        <v>3647706823</v>
      </c>
      <c r="G13" s="154"/>
      <c r="H13" s="154">
        <v>2767972376</v>
      </c>
      <c r="I13" s="154"/>
      <c r="J13" s="153">
        <v>94477676</v>
      </c>
      <c r="K13" s="154"/>
      <c r="L13" s="154">
        <v>96920120</v>
      </c>
    </row>
    <row r="14" spans="2:12" ht="16.5" customHeight="1">
      <c r="B14" s="37" t="s">
        <v>297</v>
      </c>
      <c r="D14" s="2"/>
      <c r="F14" s="118">
        <v>8115478</v>
      </c>
      <c r="G14" s="154"/>
      <c r="H14" s="154">
        <v>98423901</v>
      </c>
      <c r="I14" s="154"/>
      <c r="J14" s="121">
        <v>-3000000</v>
      </c>
      <c r="K14" s="154"/>
      <c r="L14" s="154">
        <v>22306229</v>
      </c>
    </row>
    <row r="15" spans="2:12" ht="16.5" customHeight="1">
      <c r="B15" s="37" t="s">
        <v>197</v>
      </c>
      <c r="F15" s="205">
        <v>-474479</v>
      </c>
      <c r="G15" s="154"/>
      <c r="H15" s="154">
        <v>-13359553</v>
      </c>
      <c r="I15" s="154"/>
      <c r="J15" s="153">
        <v>0</v>
      </c>
      <c r="K15" s="154"/>
      <c r="L15" s="154">
        <v>0</v>
      </c>
    </row>
    <row r="16" spans="2:12" ht="16.5" customHeight="1">
      <c r="B16" s="37" t="s">
        <v>198</v>
      </c>
      <c r="D16" s="2"/>
      <c r="F16" s="118">
        <v>-67634272</v>
      </c>
      <c r="G16" s="154"/>
      <c r="H16" s="154">
        <v>-32846917</v>
      </c>
      <c r="I16" s="154"/>
      <c r="J16" s="153">
        <v>-423356598</v>
      </c>
      <c r="K16" s="154"/>
      <c r="L16" s="154">
        <v>-366207111</v>
      </c>
    </row>
    <row r="17" spans="2:12" ht="16.5" customHeight="1">
      <c r="B17" s="37" t="s">
        <v>199</v>
      </c>
      <c r="D17" s="35">
        <v>17.2</v>
      </c>
      <c r="F17" s="205">
        <v>0</v>
      </c>
      <c r="G17" s="154"/>
      <c r="H17" s="154">
        <v>0</v>
      </c>
      <c r="I17" s="154"/>
      <c r="J17" s="153">
        <v>-2856187584</v>
      </c>
      <c r="K17" s="154"/>
      <c r="L17" s="154">
        <v>-2816357289</v>
      </c>
    </row>
    <row r="18" spans="2:12" ht="16.5" customHeight="1">
      <c r="B18" s="37" t="s">
        <v>200</v>
      </c>
      <c r="D18" s="2">
        <v>34</v>
      </c>
      <c r="F18" s="205">
        <v>1412778113</v>
      </c>
      <c r="G18" s="154"/>
      <c r="H18" s="154">
        <v>1387538451</v>
      </c>
      <c r="I18" s="154"/>
      <c r="J18" s="153">
        <v>772265355</v>
      </c>
      <c r="K18" s="154"/>
      <c r="L18" s="154">
        <v>691417927</v>
      </c>
    </row>
    <row r="19" spans="2:12" ht="16.5" customHeight="1">
      <c r="B19" s="37" t="s">
        <v>201</v>
      </c>
      <c r="F19" s="205">
        <v>18385153</v>
      </c>
      <c r="G19" s="154"/>
      <c r="H19" s="154">
        <v>23404636</v>
      </c>
      <c r="I19" s="154"/>
      <c r="J19" s="153">
        <v>9356774</v>
      </c>
      <c r="K19" s="154"/>
      <c r="L19" s="154">
        <v>12118676</v>
      </c>
    </row>
    <row r="20" spans="2:12" ht="16.5" customHeight="1">
      <c r="B20" s="37" t="s">
        <v>282</v>
      </c>
      <c r="D20" s="35">
        <v>17.1</v>
      </c>
      <c r="F20" s="205">
        <v>-217643121</v>
      </c>
      <c r="G20" s="154"/>
      <c r="H20" s="154">
        <v>-13545817</v>
      </c>
      <c r="I20" s="154"/>
      <c r="J20" s="153">
        <v>0</v>
      </c>
      <c r="K20" s="154"/>
      <c r="L20" s="154">
        <v>0</v>
      </c>
    </row>
    <row r="21" spans="2:12" ht="16.5" customHeight="1">
      <c r="B21" s="193" t="s">
        <v>277</v>
      </c>
      <c r="C21" s="37"/>
      <c r="D21" s="35" t="s">
        <v>294</v>
      </c>
      <c r="F21" s="205">
        <v>-6787652</v>
      </c>
      <c r="G21" s="154"/>
      <c r="H21" s="154">
        <v>0</v>
      </c>
      <c r="I21" s="154"/>
      <c r="J21" s="153">
        <v>0</v>
      </c>
      <c r="K21" s="154"/>
      <c r="L21" s="154">
        <v>0</v>
      </c>
    </row>
    <row r="22" spans="1:12" ht="16.5" customHeight="1">
      <c r="A22" s="8"/>
      <c r="B22" s="37" t="s">
        <v>202</v>
      </c>
      <c r="F22" s="205">
        <v>0</v>
      </c>
      <c r="G22" s="154"/>
      <c r="H22" s="154">
        <v>61464</v>
      </c>
      <c r="I22" s="154"/>
      <c r="J22" s="153">
        <v>0</v>
      </c>
      <c r="K22" s="154"/>
      <c r="L22" s="154">
        <v>0</v>
      </c>
    </row>
    <row r="23" spans="1:12" ht="16.5" customHeight="1">
      <c r="A23" s="8"/>
      <c r="B23" s="37" t="s">
        <v>283</v>
      </c>
      <c r="C23" s="37"/>
      <c r="D23" s="35" t="s">
        <v>295</v>
      </c>
      <c r="F23" s="118">
        <v>-1840034942</v>
      </c>
      <c r="G23" s="154"/>
      <c r="H23" s="154">
        <v>0</v>
      </c>
      <c r="I23" s="154"/>
      <c r="J23" s="153">
        <v>0</v>
      </c>
      <c r="K23" s="154"/>
      <c r="L23" s="154">
        <v>0</v>
      </c>
    </row>
    <row r="24" spans="1:12" ht="16.5" customHeight="1">
      <c r="A24" s="8"/>
      <c r="B24" s="37" t="s">
        <v>203</v>
      </c>
      <c r="F24" s="205">
        <v>-247939378</v>
      </c>
      <c r="G24" s="154"/>
      <c r="H24" s="154">
        <v>-190906163</v>
      </c>
      <c r="I24" s="154"/>
      <c r="J24" s="153">
        <v>0</v>
      </c>
      <c r="K24" s="154"/>
      <c r="L24" s="154">
        <v>993748</v>
      </c>
    </row>
    <row r="25" spans="1:12" ht="16.5" customHeight="1">
      <c r="A25" s="8"/>
      <c r="B25" s="37" t="s">
        <v>204</v>
      </c>
      <c r="F25" s="205">
        <v>0</v>
      </c>
      <c r="G25" s="154"/>
      <c r="H25" s="154">
        <v>-127857170</v>
      </c>
      <c r="I25" s="154"/>
      <c r="J25" s="153">
        <v>0</v>
      </c>
      <c r="K25" s="154"/>
      <c r="L25" s="154">
        <v>0</v>
      </c>
    </row>
    <row r="26" spans="1:12" ht="16.5" customHeight="1">
      <c r="A26" s="8"/>
      <c r="B26" s="37" t="s">
        <v>205</v>
      </c>
      <c r="D26" s="2"/>
      <c r="F26" s="205">
        <v>0</v>
      </c>
      <c r="G26" s="154"/>
      <c r="H26" s="154">
        <v>5530993</v>
      </c>
      <c r="I26" s="154"/>
      <c r="J26" s="153">
        <v>0</v>
      </c>
      <c r="K26" s="154"/>
      <c r="L26" s="154">
        <v>1286250</v>
      </c>
    </row>
    <row r="27" spans="1:12" ht="16.5" customHeight="1">
      <c r="A27" s="8"/>
      <c r="B27" s="37" t="s">
        <v>206</v>
      </c>
      <c r="D27" s="2">
        <v>19</v>
      </c>
      <c r="F27" s="205">
        <v>17776483</v>
      </c>
      <c r="G27" s="154"/>
      <c r="H27" s="154">
        <v>11696854</v>
      </c>
      <c r="I27" s="154"/>
      <c r="J27" s="153">
        <v>0</v>
      </c>
      <c r="K27" s="154"/>
      <c r="L27" s="154">
        <v>287</v>
      </c>
    </row>
    <row r="28" spans="1:12" ht="16.5" customHeight="1">
      <c r="A28" s="8"/>
      <c r="B28" s="37" t="s">
        <v>291</v>
      </c>
      <c r="F28" s="118">
        <v>-3373389</v>
      </c>
      <c r="G28" s="154"/>
      <c r="H28" s="28">
        <v>25238526</v>
      </c>
      <c r="I28" s="154"/>
      <c r="J28" s="121">
        <v>-7034222</v>
      </c>
      <c r="K28" s="154"/>
      <c r="L28" s="154">
        <v>0</v>
      </c>
    </row>
    <row r="29" spans="2:12" ht="16.5" customHeight="1">
      <c r="B29" s="37" t="s">
        <v>207</v>
      </c>
      <c r="F29" s="179">
        <v>-2300301</v>
      </c>
      <c r="G29" s="31"/>
      <c r="H29" s="31">
        <v>-65377189</v>
      </c>
      <c r="I29" s="28"/>
      <c r="J29" s="121">
        <v>-48992983</v>
      </c>
      <c r="K29" s="28"/>
      <c r="L29" s="28">
        <v>-64996626</v>
      </c>
    </row>
    <row r="30" spans="2:12" ht="16.5" customHeight="1">
      <c r="B30" s="37" t="s">
        <v>278</v>
      </c>
      <c r="F30" s="179">
        <v>8241261</v>
      </c>
      <c r="G30" s="31"/>
      <c r="H30" s="31">
        <v>0</v>
      </c>
      <c r="I30" s="28"/>
      <c r="J30" s="121">
        <v>0</v>
      </c>
      <c r="K30" s="28"/>
      <c r="L30" s="28">
        <v>0</v>
      </c>
    </row>
    <row r="31" spans="2:12" ht="16.5" customHeight="1">
      <c r="B31" s="37" t="s">
        <v>208</v>
      </c>
      <c r="F31" s="179"/>
      <c r="G31" s="31"/>
      <c r="H31" s="31"/>
      <c r="I31" s="28"/>
      <c r="J31" s="121"/>
      <c r="K31" s="28"/>
      <c r="L31" s="28"/>
    </row>
    <row r="32" spans="2:12" ht="16.5" customHeight="1">
      <c r="B32" s="37"/>
      <c r="C32" s="3" t="s">
        <v>209</v>
      </c>
      <c r="D32" s="35">
        <v>27.1</v>
      </c>
      <c r="F32" s="179">
        <v>0</v>
      </c>
      <c r="G32" s="31"/>
      <c r="H32" s="31">
        <v>133837806</v>
      </c>
      <c r="I32" s="28"/>
      <c r="J32" s="121">
        <v>0</v>
      </c>
      <c r="K32" s="28"/>
      <c r="L32" s="28">
        <v>0</v>
      </c>
    </row>
    <row r="33" spans="2:12" ht="16.5" customHeight="1">
      <c r="B33" s="37" t="s">
        <v>279</v>
      </c>
      <c r="F33" s="179">
        <v>-392683</v>
      </c>
      <c r="G33" s="31"/>
      <c r="H33" s="31">
        <v>0</v>
      </c>
      <c r="I33" s="28"/>
      <c r="J33" s="121">
        <v>0</v>
      </c>
      <c r="K33" s="28"/>
      <c r="L33" s="28">
        <v>0</v>
      </c>
    </row>
    <row r="34" spans="2:12" ht="16.5" customHeight="1">
      <c r="B34" s="37" t="s">
        <v>210</v>
      </c>
      <c r="F34" s="179"/>
      <c r="G34" s="31"/>
      <c r="H34" s="31"/>
      <c r="I34" s="28"/>
      <c r="J34" s="121"/>
      <c r="K34" s="28"/>
      <c r="L34" s="28"/>
    </row>
    <row r="35" spans="2:12" ht="16.5" customHeight="1">
      <c r="B35" s="37"/>
      <c r="C35" s="3" t="s">
        <v>211</v>
      </c>
      <c r="D35" s="35">
        <v>40.7</v>
      </c>
      <c r="F35" s="206">
        <v>0</v>
      </c>
      <c r="G35" s="31"/>
      <c r="H35" s="157">
        <v>0</v>
      </c>
      <c r="I35" s="28"/>
      <c r="J35" s="177">
        <v>-57779857</v>
      </c>
      <c r="K35" s="28"/>
      <c r="L35" s="34">
        <v>-57742854</v>
      </c>
    </row>
    <row r="36" spans="1:12" ht="16.5" customHeight="1">
      <c r="A36" s="8"/>
      <c r="B36" s="3" t="s">
        <v>212</v>
      </c>
      <c r="F36" s="179"/>
      <c r="G36" s="8"/>
      <c r="H36" s="8"/>
      <c r="I36" s="8"/>
      <c r="J36" s="155"/>
      <c r="K36" s="8"/>
      <c r="L36" s="8"/>
    </row>
    <row r="37" spans="1:12" ht="16.5" customHeight="1">
      <c r="A37" s="8"/>
      <c r="C37" s="3" t="s">
        <v>213</v>
      </c>
      <c r="F37" s="118">
        <f>SUM(F10:F35)</f>
        <v>10278211082</v>
      </c>
      <c r="G37" s="31"/>
      <c r="H37" s="28">
        <f>SUM(H10:H35)</f>
        <v>9942510390</v>
      </c>
      <c r="I37" s="29"/>
      <c r="J37" s="121">
        <f>SUM(J10:J35)</f>
        <v>-459014065</v>
      </c>
      <c r="K37" s="29"/>
      <c r="L37" s="28">
        <f>SUM(L10:L35)</f>
        <v>196381717</v>
      </c>
    </row>
    <row r="38" spans="2:12" ht="16.5" customHeight="1">
      <c r="B38" s="3" t="s">
        <v>214</v>
      </c>
      <c r="D38" s="151"/>
      <c r="E38" s="1"/>
      <c r="F38" s="179"/>
      <c r="G38" s="31"/>
      <c r="H38" s="31"/>
      <c r="I38" s="110"/>
      <c r="J38" s="123"/>
      <c r="K38" s="111"/>
      <c r="L38" s="109"/>
    </row>
    <row r="39" spans="2:12" ht="16.5" customHeight="1">
      <c r="B39" s="8"/>
      <c r="C39" s="37" t="s">
        <v>215</v>
      </c>
      <c r="D39" s="151"/>
      <c r="E39" s="1"/>
      <c r="F39" s="179">
        <v>-2648522973</v>
      </c>
      <c r="G39" s="31"/>
      <c r="H39" s="31">
        <v>-1015963266</v>
      </c>
      <c r="I39" s="110"/>
      <c r="J39" s="124">
        <v>330283616</v>
      </c>
      <c r="K39" s="111"/>
      <c r="L39" s="113">
        <v>-34718562</v>
      </c>
    </row>
    <row r="40" spans="2:12" ht="16.5" customHeight="1">
      <c r="B40" s="8"/>
      <c r="C40" s="37" t="s">
        <v>301</v>
      </c>
      <c r="D40" s="151"/>
      <c r="E40" s="1"/>
      <c r="F40" s="179">
        <v>-515640000</v>
      </c>
      <c r="G40" s="31"/>
      <c r="H40" s="31">
        <v>0</v>
      </c>
      <c r="I40" s="110"/>
      <c r="J40" s="124">
        <v>0</v>
      </c>
      <c r="K40" s="111"/>
      <c r="L40" s="113">
        <v>0</v>
      </c>
    </row>
    <row r="41" spans="2:12" ht="16.5" customHeight="1">
      <c r="B41" s="8"/>
      <c r="C41" s="37" t="s">
        <v>300</v>
      </c>
      <c r="D41" s="151"/>
      <c r="E41" s="1"/>
      <c r="F41" s="179">
        <v>-4357752571</v>
      </c>
      <c r="G41" s="31"/>
      <c r="H41" s="31">
        <v>0</v>
      </c>
      <c r="I41" s="110"/>
      <c r="J41" s="124">
        <v>0</v>
      </c>
      <c r="K41" s="111"/>
      <c r="L41" s="113">
        <v>0</v>
      </c>
    </row>
    <row r="42" spans="2:12" ht="16.5" customHeight="1">
      <c r="B42" s="8"/>
      <c r="C42" s="37" t="s">
        <v>216</v>
      </c>
      <c r="D42" s="151"/>
      <c r="E42" s="1"/>
      <c r="F42" s="179">
        <v>-1277225909</v>
      </c>
      <c r="G42" s="31"/>
      <c r="H42" s="31">
        <v>-400780056</v>
      </c>
      <c r="I42" s="110"/>
      <c r="J42" s="124">
        <v>-15845355</v>
      </c>
      <c r="K42" s="111"/>
      <c r="L42" s="113">
        <v>-85720085</v>
      </c>
    </row>
    <row r="43" spans="2:12" ht="16.5" customHeight="1">
      <c r="B43" s="8"/>
      <c r="C43" s="37" t="s">
        <v>217</v>
      </c>
      <c r="D43" s="151"/>
      <c r="E43" s="1"/>
      <c r="F43" s="179">
        <v>-4055001976</v>
      </c>
      <c r="G43" s="31"/>
      <c r="H43" s="31">
        <v>-675085535</v>
      </c>
      <c r="I43" s="110"/>
      <c r="J43" s="124">
        <v>-15979111</v>
      </c>
      <c r="K43" s="111"/>
      <c r="L43" s="113">
        <v>68588675</v>
      </c>
    </row>
    <row r="44" spans="2:12" ht="16.5" customHeight="1">
      <c r="B44" s="8"/>
      <c r="C44" s="37" t="s">
        <v>218</v>
      </c>
      <c r="D44" s="151"/>
      <c r="E44" s="1"/>
      <c r="F44" s="179">
        <v>-13867080</v>
      </c>
      <c r="G44" s="31"/>
      <c r="H44" s="31">
        <v>266135</v>
      </c>
      <c r="I44" s="110"/>
      <c r="J44" s="124">
        <v>-24410206</v>
      </c>
      <c r="K44" s="111"/>
      <c r="L44" s="113">
        <v>-257022</v>
      </c>
    </row>
    <row r="45" spans="2:12" ht="16.5" customHeight="1">
      <c r="B45" s="8"/>
      <c r="C45" s="37" t="s">
        <v>219</v>
      </c>
      <c r="D45" s="151"/>
      <c r="E45" s="1"/>
      <c r="F45" s="179">
        <v>4425190617</v>
      </c>
      <c r="G45" s="31"/>
      <c r="H45" s="31">
        <v>-14270122</v>
      </c>
      <c r="I45" s="110"/>
      <c r="J45" s="124">
        <v>-106848140</v>
      </c>
      <c r="K45" s="111"/>
      <c r="L45" s="113">
        <v>-36695551</v>
      </c>
    </row>
    <row r="46" spans="2:12" ht="16.5" customHeight="1">
      <c r="B46" s="8"/>
      <c r="C46" s="37" t="s">
        <v>220</v>
      </c>
      <c r="D46" s="151"/>
      <c r="E46" s="1"/>
      <c r="F46" s="179">
        <v>152992760</v>
      </c>
      <c r="G46" s="31"/>
      <c r="H46" s="31">
        <v>17392277</v>
      </c>
      <c r="I46" s="28"/>
      <c r="J46" s="121">
        <v>-28960890</v>
      </c>
      <c r="K46" s="28"/>
      <c r="L46" s="28">
        <v>96766143</v>
      </c>
    </row>
    <row r="47" spans="2:12" ht="16.5" customHeight="1">
      <c r="B47" s="8"/>
      <c r="C47" s="37" t="s">
        <v>221</v>
      </c>
      <c r="D47" s="151"/>
      <c r="E47" s="1"/>
      <c r="F47" s="206">
        <v>37961827</v>
      </c>
      <c r="G47" s="31"/>
      <c r="H47" s="157">
        <v>-3323060</v>
      </c>
      <c r="I47" s="28"/>
      <c r="J47" s="177">
        <v>0</v>
      </c>
      <c r="K47" s="28"/>
      <c r="L47" s="34">
        <v>0</v>
      </c>
    </row>
    <row r="48" spans="1:12" ht="7.5" customHeight="1">
      <c r="A48" s="8"/>
      <c r="D48" s="151"/>
      <c r="E48" s="1"/>
      <c r="F48" s="179"/>
      <c r="G48" s="31"/>
      <c r="H48" s="31"/>
      <c r="I48" s="110"/>
      <c r="J48" s="123"/>
      <c r="K48" s="111"/>
      <c r="L48" s="109"/>
    </row>
    <row r="49" spans="1:12" ht="16.5" customHeight="1">
      <c r="A49" s="8"/>
      <c r="B49" s="3" t="s">
        <v>222</v>
      </c>
      <c r="C49" s="8"/>
      <c r="D49" s="151"/>
      <c r="E49" s="1"/>
      <c r="F49" s="168">
        <f>SUM(F37:F47)</f>
        <v>2026345777</v>
      </c>
      <c r="G49" s="31"/>
      <c r="H49" s="113">
        <f>SUM(H37:H47)</f>
        <v>7850746763</v>
      </c>
      <c r="I49" s="110"/>
      <c r="J49" s="124">
        <f>SUM(J37:J47)</f>
        <v>-320774151</v>
      </c>
      <c r="K49" s="111"/>
      <c r="L49" s="113">
        <f>SUM(L37:L47)</f>
        <v>204345315</v>
      </c>
    </row>
    <row r="50" spans="1:12" ht="16.5" customHeight="1">
      <c r="A50" s="8"/>
      <c r="C50" s="37" t="s">
        <v>223</v>
      </c>
      <c r="D50" s="151"/>
      <c r="E50" s="1"/>
      <c r="F50" s="206">
        <v>-135400585</v>
      </c>
      <c r="G50" s="31"/>
      <c r="H50" s="157">
        <v>-52622656</v>
      </c>
      <c r="I50" s="110"/>
      <c r="J50" s="158">
        <v>-8751941.18</v>
      </c>
      <c r="K50" s="111"/>
      <c r="L50" s="159">
        <v>-6785320</v>
      </c>
    </row>
    <row r="51" spans="1:12" ht="6" customHeight="1">
      <c r="A51" s="8"/>
      <c r="D51" s="151"/>
      <c r="E51" s="1"/>
      <c r="F51" s="179"/>
      <c r="G51" s="31"/>
      <c r="H51" s="31"/>
      <c r="I51" s="110"/>
      <c r="J51" s="123"/>
      <c r="K51" s="111"/>
      <c r="L51" s="109"/>
    </row>
    <row r="52" spans="2:12" ht="16.5" customHeight="1">
      <c r="B52" s="1" t="s">
        <v>224</v>
      </c>
      <c r="C52" s="8"/>
      <c r="D52" s="151"/>
      <c r="E52" s="1"/>
      <c r="F52" s="207">
        <f>SUM(F49:F50)</f>
        <v>1890945192</v>
      </c>
      <c r="G52" s="31"/>
      <c r="H52" s="159">
        <f>SUM(H49:H50)</f>
        <v>7798124107</v>
      </c>
      <c r="I52" s="110"/>
      <c r="J52" s="158">
        <f>SUM(J49:J50)</f>
        <v>-329526092.18</v>
      </c>
      <c r="K52" s="111"/>
      <c r="L52" s="159">
        <f>SUM(L49:L50)</f>
        <v>197559995</v>
      </c>
    </row>
    <row r="53" spans="2:12" ht="16.5" customHeight="1">
      <c r="B53" s="1"/>
      <c r="C53" s="8"/>
      <c r="D53" s="151"/>
      <c r="E53" s="1"/>
      <c r="F53" s="160"/>
      <c r="G53" s="31"/>
      <c r="H53" s="113"/>
      <c r="I53" s="110"/>
      <c r="J53" s="113"/>
      <c r="K53" s="111"/>
      <c r="L53" s="113"/>
    </row>
    <row r="54" spans="2:12" ht="16.5" customHeight="1">
      <c r="B54" s="1"/>
      <c r="C54" s="8"/>
      <c r="D54" s="151"/>
      <c r="E54" s="1"/>
      <c r="F54" s="160"/>
      <c r="G54" s="31"/>
      <c r="H54" s="113"/>
      <c r="I54" s="110"/>
      <c r="J54" s="113"/>
      <c r="K54" s="111"/>
      <c r="L54" s="113"/>
    </row>
    <row r="55" spans="2:12" ht="13.5" customHeight="1">
      <c r="B55" s="1"/>
      <c r="C55" s="8"/>
      <c r="D55" s="151"/>
      <c r="E55" s="1"/>
      <c r="F55" s="160"/>
      <c r="G55" s="31"/>
      <c r="H55" s="113"/>
      <c r="I55" s="110"/>
      <c r="J55" s="113"/>
      <c r="K55" s="111"/>
      <c r="L55" s="113"/>
    </row>
    <row r="56" spans="1:12" ht="21.75" customHeight="1">
      <c r="A56" s="211" t="s">
        <v>39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</row>
    <row r="57" spans="1:3" ht="16.5" customHeight="1">
      <c r="A57" s="1" t="s">
        <v>0</v>
      </c>
      <c r="B57" s="1"/>
      <c r="C57" s="1"/>
    </row>
    <row r="58" spans="1:3" ht="16.5" customHeight="1">
      <c r="A58" s="1" t="s">
        <v>225</v>
      </c>
      <c r="B58" s="1"/>
      <c r="C58" s="1"/>
    </row>
    <row r="59" spans="1:12" ht="16.5" customHeight="1">
      <c r="A59" s="9" t="s">
        <v>90</v>
      </c>
      <c r="B59" s="9"/>
      <c r="C59" s="9"/>
      <c r="D59" s="41"/>
      <c r="E59" s="11"/>
      <c r="F59" s="12"/>
      <c r="G59" s="13"/>
      <c r="H59" s="12"/>
      <c r="I59" s="14"/>
      <c r="J59" s="12"/>
      <c r="K59" s="13"/>
      <c r="L59" s="12"/>
    </row>
    <row r="60" ht="15" customHeight="1"/>
    <row r="61" spans="1:12" ht="16.5" customHeight="1">
      <c r="A61" s="8"/>
      <c r="D61" s="150"/>
      <c r="E61" s="1"/>
      <c r="F61" s="210" t="s">
        <v>3</v>
      </c>
      <c r="G61" s="210"/>
      <c r="H61" s="210"/>
      <c r="I61" s="16"/>
      <c r="J61" s="210" t="s">
        <v>4</v>
      </c>
      <c r="K61" s="210"/>
      <c r="L61" s="210"/>
    </row>
    <row r="62" spans="4:12" ht="16.5" customHeight="1">
      <c r="D62" s="150"/>
      <c r="E62" s="1"/>
      <c r="F62" s="16" t="s">
        <v>5</v>
      </c>
      <c r="G62" s="19"/>
      <c r="H62" s="16" t="s">
        <v>6</v>
      </c>
      <c r="I62" s="20"/>
      <c r="J62" s="16" t="s">
        <v>5</v>
      </c>
      <c r="K62" s="19"/>
      <c r="L62" s="16" t="s">
        <v>6</v>
      </c>
    </row>
    <row r="63" spans="4:12" ht="16.5" customHeight="1">
      <c r="D63" s="152" t="s">
        <v>7</v>
      </c>
      <c r="E63" s="1"/>
      <c r="F63" s="18" t="s">
        <v>8</v>
      </c>
      <c r="G63" s="22"/>
      <c r="H63" s="18" t="s">
        <v>8</v>
      </c>
      <c r="I63" s="23"/>
      <c r="J63" s="18" t="s">
        <v>8</v>
      </c>
      <c r="K63" s="22"/>
      <c r="L63" s="18" t="s">
        <v>8</v>
      </c>
    </row>
    <row r="64" spans="1:12" ht="16.5" customHeight="1">
      <c r="A64" s="1" t="s">
        <v>226</v>
      </c>
      <c r="D64" s="150"/>
      <c r="E64" s="1"/>
      <c r="F64" s="161"/>
      <c r="G64" s="22"/>
      <c r="H64" s="162"/>
      <c r="I64" s="23"/>
      <c r="J64" s="161"/>
      <c r="K64" s="22"/>
      <c r="L64" s="162"/>
    </row>
    <row r="65" spans="1:12" ht="16.5" customHeight="1">
      <c r="A65" s="3" t="s">
        <v>12</v>
      </c>
      <c r="B65" s="8"/>
      <c r="D65" s="150"/>
      <c r="E65" s="1"/>
      <c r="F65" s="179">
        <v>-29781836</v>
      </c>
      <c r="G65" s="31"/>
      <c r="H65" s="31">
        <v>58088679</v>
      </c>
      <c r="I65" s="110"/>
      <c r="J65" s="124">
        <v>9214195</v>
      </c>
      <c r="K65" s="111"/>
      <c r="L65" s="113">
        <v>83715805</v>
      </c>
    </row>
    <row r="66" spans="1:12" ht="16.5" customHeight="1">
      <c r="A66" s="3" t="s">
        <v>286</v>
      </c>
      <c r="B66" s="8"/>
      <c r="D66" s="150"/>
      <c r="E66" s="1"/>
      <c r="F66" s="179"/>
      <c r="G66" s="31"/>
      <c r="H66" s="31"/>
      <c r="I66" s="110"/>
      <c r="J66" s="124"/>
      <c r="K66" s="111"/>
      <c r="L66" s="113"/>
    </row>
    <row r="67" spans="1:12" ht="16.5" customHeight="1">
      <c r="A67" s="8"/>
      <c r="B67" s="8" t="s">
        <v>287</v>
      </c>
      <c r="D67" s="35">
        <v>40.5</v>
      </c>
      <c r="E67" s="1"/>
      <c r="F67" s="179">
        <v>7350000</v>
      </c>
      <c r="G67" s="31"/>
      <c r="H67" s="31">
        <v>0</v>
      </c>
      <c r="I67" s="110"/>
      <c r="J67" s="124">
        <v>4420158750</v>
      </c>
      <c r="K67" s="111"/>
      <c r="L67" s="113">
        <v>100000000</v>
      </c>
    </row>
    <row r="68" spans="1:12" ht="16.5" customHeight="1">
      <c r="A68" s="3" t="s">
        <v>227</v>
      </c>
      <c r="B68" s="8"/>
      <c r="D68" s="35">
        <v>40.5</v>
      </c>
      <c r="E68" s="1"/>
      <c r="F68" s="179">
        <v>-60800000</v>
      </c>
      <c r="G68" s="31"/>
      <c r="H68" s="31">
        <v>0</v>
      </c>
      <c r="I68" s="110"/>
      <c r="J68" s="124">
        <v>-11466398150</v>
      </c>
      <c r="K68" s="111"/>
      <c r="L68" s="113">
        <v>-2191633800</v>
      </c>
    </row>
    <row r="69" spans="1:12" ht="16.5" customHeight="1">
      <c r="A69" s="3" t="s">
        <v>228</v>
      </c>
      <c r="B69" s="8"/>
      <c r="D69" s="35">
        <v>40.5</v>
      </c>
      <c r="E69" s="1"/>
      <c r="F69" s="179">
        <v>4846250</v>
      </c>
      <c r="G69" s="31"/>
      <c r="H69" s="31">
        <v>0</v>
      </c>
      <c r="I69" s="110"/>
      <c r="J69" s="124">
        <v>2574000000</v>
      </c>
      <c r="K69" s="111"/>
      <c r="L69" s="113">
        <v>2737000000</v>
      </c>
    </row>
    <row r="70" spans="1:12" ht="16.5" customHeight="1">
      <c r="A70" s="3" t="s">
        <v>229</v>
      </c>
      <c r="B70" s="8"/>
      <c r="D70" s="35">
        <v>40.5</v>
      </c>
      <c r="E70" s="1"/>
      <c r="F70" s="179">
        <v>0</v>
      </c>
      <c r="G70" s="31"/>
      <c r="H70" s="31">
        <v>0</v>
      </c>
      <c r="I70" s="110"/>
      <c r="J70" s="124">
        <v>-1760000000</v>
      </c>
      <c r="K70" s="111"/>
      <c r="L70" s="113">
        <v>-359511000</v>
      </c>
    </row>
    <row r="71" spans="1:12" ht="16.5" customHeight="1">
      <c r="A71" s="8" t="s">
        <v>230</v>
      </c>
      <c r="D71" s="35" t="s">
        <v>295</v>
      </c>
      <c r="E71" s="1"/>
      <c r="F71" s="179">
        <v>-3215267351</v>
      </c>
      <c r="G71" s="31"/>
      <c r="H71" s="31">
        <v>0</v>
      </c>
      <c r="I71" s="110"/>
      <c r="J71" s="124">
        <v>0</v>
      </c>
      <c r="K71" s="111"/>
      <c r="L71" s="113">
        <v>0</v>
      </c>
    </row>
    <row r="72" spans="1:12" ht="16.5" customHeight="1">
      <c r="A72" s="3" t="s">
        <v>231</v>
      </c>
      <c r="B72" s="8"/>
      <c r="D72" s="35" t="s">
        <v>295</v>
      </c>
      <c r="E72" s="1"/>
      <c r="F72" s="179">
        <v>0</v>
      </c>
      <c r="G72" s="31"/>
      <c r="H72" s="31">
        <v>0</v>
      </c>
      <c r="I72" s="110"/>
      <c r="J72" s="124">
        <v>-4751900000</v>
      </c>
      <c r="K72" s="111"/>
      <c r="L72" s="113">
        <v>-1764541525</v>
      </c>
    </row>
    <row r="73" spans="1:12" ht="16.5" customHeight="1">
      <c r="A73" s="3" t="s">
        <v>290</v>
      </c>
      <c r="B73" s="8"/>
      <c r="D73" s="35" t="s">
        <v>295</v>
      </c>
      <c r="E73" s="1"/>
      <c r="F73" s="179">
        <v>5877262604</v>
      </c>
      <c r="G73" s="31"/>
      <c r="H73" s="31">
        <v>6691196</v>
      </c>
      <c r="I73" s="110"/>
      <c r="J73" s="124">
        <v>0</v>
      </c>
      <c r="K73" s="111"/>
      <c r="L73" s="113">
        <v>0</v>
      </c>
    </row>
    <row r="74" spans="1:12" ht="16.5" customHeight="1">
      <c r="A74" s="3" t="s">
        <v>232</v>
      </c>
      <c r="B74" s="8"/>
      <c r="D74" s="35" t="s">
        <v>294</v>
      </c>
      <c r="E74" s="1"/>
      <c r="F74" s="179">
        <v>-6997029600</v>
      </c>
      <c r="G74" s="31"/>
      <c r="H74" s="31">
        <v>-21990000</v>
      </c>
      <c r="I74" s="110"/>
      <c r="J74" s="124">
        <v>0</v>
      </c>
      <c r="K74" s="111"/>
      <c r="L74" s="113">
        <v>0</v>
      </c>
    </row>
    <row r="75" spans="1:12" ht="16.5" customHeight="1">
      <c r="A75" s="3" t="s">
        <v>233</v>
      </c>
      <c r="B75" s="8"/>
      <c r="D75" s="35" t="s">
        <v>294</v>
      </c>
      <c r="E75" s="1"/>
      <c r="F75" s="179">
        <v>20658105</v>
      </c>
      <c r="G75" s="31"/>
      <c r="H75" s="31">
        <v>0</v>
      </c>
      <c r="I75" s="110"/>
      <c r="J75" s="124">
        <v>0</v>
      </c>
      <c r="K75" s="111"/>
      <c r="L75" s="113">
        <v>0</v>
      </c>
    </row>
    <row r="76" spans="1:12" ht="16.5" customHeight="1">
      <c r="A76" s="3" t="s">
        <v>234</v>
      </c>
      <c r="B76" s="8"/>
      <c r="D76" s="35" t="s">
        <v>296</v>
      </c>
      <c r="E76" s="1"/>
      <c r="F76" s="179">
        <v>-9499979</v>
      </c>
      <c r="G76" s="31"/>
      <c r="H76" s="31">
        <v>-35000100</v>
      </c>
      <c r="I76" s="110"/>
      <c r="J76" s="119">
        <v>0</v>
      </c>
      <c r="K76" s="111"/>
      <c r="L76" s="31">
        <v>0</v>
      </c>
    </row>
    <row r="77" spans="1:12" ht="16.5" customHeight="1">
      <c r="A77" s="3" t="s">
        <v>235</v>
      </c>
      <c r="B77" s="8"/>
      <c r="D77" s="2"/>
      <c r="E77" s="1"/>
      <c r="F77" s="179">
        <v>0</v>
      </c>
      <c r="G77" s="31"/>
      <c r="H77" s="31">
        <v>-400000</v>
      </c>
      <c r="I77" s="110"/>
      <c r="J77" s="124">
        <v>0</v>
      </c>
      <c r="K77" s="111"/>
      <c r="L77" s="113">
        <v>-400000</v>
      </c>
    </row>
    <row r="78" spans="1:12" ht="16.5" customHeight="1">
      <c r="A78" s="3" t="s">
        <v>236</v>
      </c>
      <c r="B78" s="8"/>
      <c r="E78" s="1"/>
      <c r="F78" s="179">
        <v>-2514692261</v>
      </c>
      <c r="G78" s="31"/>
      <c r="H78" s="31">
        <v>-5956609070</v>
      </c>
      <c r="I78" s="110"/>
      <c r="J78" s="124">
        <v>-63412104</v>
      </c>
      <c r="K78" s="111"/>
      <c r="L78" s="113">
        <v>-90445347</v>
      </c>
    </row>
    <row r="79" spans="1:12" ht="16.5" customHeight="1">
      <c r="A79" s="3" t="s">
        <v>237</v>
      </c>
      <c r="B79" s="8"/>
      <c r="D79" s="2"/>
      <c r="E79" s="1"/>
      <c r="F79" s="179">
        <v>0</v>
      </c>
      <c r="G79" s="31"/>
      <c r="H79" s="31">
        <v>-351498</v>
      </c>
      <c r="I79" s="110"/>
      <c r="J79" s="124">
        <v>0</v>
      </c>
      <c r="K79" s="111"/>
      <c r="L79" s="113">
        <v>0</v>
      </c>
    </row>
    <row r="80" spans="1:12" ht="16.5" customHeight="1">
      <c r="A80" s="3" t="s">
        <v>238</v>
      </c>
      <c r="B80" s="8"/>
      <c r="E80" s="1"/>
      <c r="F80" s="179">
        <v>44005215</v>
      </c>
      <c r="G80" s="31"/>
      <c r="H80" s="31">
        <v>8567032</v>
      </c>
      <c r="I80" s="110"/>
      <c r="J80" s="124">
        <v>0</v>
      </c>
      <c r="K80" s="111"/>
      <c r="L80" s="113">
        <v>3294234</v>
      </c>
    </row>
    <row r="81" spans="1:12" ht="16.5" customHeight="1">
      <c r="A81" s="3" t="s">
        <v>239</v>
      </c>
      <c r="B81" s="8"/>
      <c r="D81" s="2">
        <v>22</v>
      </c>
      <c r="E81" s="1"/>
      <c r="F81" s="179">
        <v>-59111727</v>
      </c>
      <c r="G81" s="31"/>
      <c r="H81" s="31">
        <v>-33958195</v>
      </c>
      <c r="I81" s="110"/>
      <c r="J81" s="124">
        <v>-2804457</v>
      </c>
      <c r="K81" s="111"/>
      <c r="L81" s="113">
        <v>-3222734</v>
      </c>
    </row>
    <row r="82" spans="1:12" ht="16.5" customHeight="1">
      <c r="A82" s="3" t="s">
        <v>285</v>
      </c>
      <c r="B82" s="8"/>
      <c r="D82" s="2"/>
      <c r="E82" s="1"/>
      <c r="F82" s="179"/>
      <c r="G82" s="31"/>
      <c r="H82" s="31"/>
      <c r="I82" s="110"/>
      <c r="J82" s="124"/>
      <c r="K82" s="111"/>
      <c r="L82" s="113"/>
    </row>
    <row r="83" spans="1:12" ht="16.5" customHeight="1">
      <c r="A83" s="8"/>
      <c r="B83" s="8" t="s">
        <v>211</v>
      </c>
      <c r="D83" s="35">
        <v>40.7</v>
      </c>
      <c r="E83" s="1"/>
      <c r="F83" s="179">
        <v>0</v>
      </c>
      <c r="G83" s="31"/>
      <c r="H83" s="31">
        <v>0</v>
      </c>
      <c r="I83" s="110"/>
      <c r="J83" s="124">
        <v>110349108</v>
      </c>
      <c r="K83" s="111"/>
      <c r="L83" s="113">
        <v>93543741</v>
      </c>
    </row>
    <row r="84" spans="1:12" ht="16.5" customHeight="1">
      <c r="A84" s="3" t="s">
        <v>240</v>
      </c>
      <c r="B84" s="8"/>
      <c r="D84" s="2">
        <v>17</v>
      </c>
      <c r="E84" s="1"/>
      <c r="F84" s="179">
        <v>36750000</v>
      </c>
      <c r="G84" s="31"/>
      <c r="H84" s="31">
        <v>1459944</v>
      </c>
      <c r="I84" s="110"/>
      <c r="J84" s="124">
        <v>2816840599</v>
      </c>
      <c r="K84" s="111"/>
      <c r="L84" s="113">
        <v>2816357289</v>
      </c>
    </row>
    <row r="85" spans="1:12" ht="16.5" customHeight="1">
      <c r="A85" s="3" t="s">
        <v>241</v>
      </c>
      <c r="B85" s="8"/>
      <c r="E85" s="1"/>
      <c r="F85" s="179">
        <v>12206732</v>
      </c>
      <c r="G85" s="31"/>
      <c r="H85" s="31">
        <v>19834071</v>
      </c>
      <c r="I85" s="110"/>
      <c r="J85" s="124">
        <v>237875361</v>
      </c>
      <c r="K85" s="111"/>
      <c r="L85" s="113">
        <v>175921334</v>
      </c>
    </row>
    <row r="86" spans="1:12" ht="16.5" customHeight="1">
      <c r="A86" s="3" t="s">
        <v>242</v>
      </c>
      <c r="B86" s="8"/>
      <c r="E86" s="1"/>
      <c r="F86" s="179">
        <v>26063182</v>
      </c>
      <c r="G86" s="31"/>
      <c r="H86" s="31">
        <v>47000000</v>
      </c>
      <c r="I86" s="110"/>
      <c r="J86" s="124">
        <v>0</v>
      </c>
      <c r="K86" s="111"/>
      <c r="L86" s="113">
        <v>0</v>
      </c>
    </row>
    <row r="87" spans="1:12" ht="16.5" customHeight="1">
      <c r="A87" s="3" t="s">
        <v>243</v>
      </c>
      <c r="B87" s="8"/>
      <c r="D87" s="2">
        <v>19</v>
      </c>
      <c r="E87" s="1"/>
      <c r="F87" s="206">
        <v>-13556608</v>
      </c>
      <c r="G87" s="31"/>
      <c r="H87" s="157">
        <v>-33921600</v>
      </c>
      <c r="I87" s="110"/>
      <c r="J87" s="158">
        <v>0</v>
      </c>
      <c r="K87" s="111"/>
      <c r="L87" s="159">
        <v>0</v>
      </c>
    </row>
    <row r="88" spans="5:12" ht="3.75" customHeight="1">
      <c r="E88" s="1"/>
      <c r="F88" s="179"/>
      <c r="G88" s="31"/>
      <c r="H88" s="31"/>
      <c r="I88" s="110"/>
      <c r="J88" s="123"/>
      <c r="K88" s="111"/>
      <c r="L88" s="109"/>
    </row>
    <row r="89" spans="1:12" ht="16.5" customHeight="1">
      <c r="A89" s="1" t="s">
        <v>244</v>
      </c>
      <c r="C89" s="8"/>
      <c r="E89" s="1"/>
      <c r="F89" s="207">
        <f>SUM(F65:F87)</f>
        <v>-6870597274</v>
      </c>
      <c r="G89" s="31"/>
      <c r="H89" s="159">
        <f>SUM(H65:H87)</f>
        <v>-5940589541</v>
      </c>
      <c r="I89" s="110"/>
      <c r="J89" s="158">
        <f>SUM(J65:J87)</f>
        <v>-7876076698</v>
      </c>
      <c r="K89" s="111"/>
      <c r="L89" s="159">
        <f>SUM(L65:L87)</f>
        <v>1600077997</v>
      </c>
    </row>
    <row r="90" spans="5:12" ht="7.5" customHeight="1">
      <c r="E90" s="1"/>
      <c r="F90" s="179"/>
      <c r="G90" s="31"/>
      <c r="H90" s="31"/>
      <c r="I90" s="110"/>
      <c r="J90" s="123"/>
      <c r="K90" s="111"/>
      <c r="L90" s="109"/>
    </row>
    <row r="91" spans="1:12" ht="16.5" customHeight="1">
      <c r="A91" s="1" t="s">
        <v>245</v>
      </c>
      <c r="E91" s="1"/>
      <c r="F91" s="179"/>
      <c r="G91" s="31"/>
      <c r="H91" s="31"/>
      <c r="I91" s="110"/>
      <c r="J91" s="123"/>
      <c r="K91" s="111"/>
      <c r="L91" s="109"/>
    </row>
    <row r="92" spans="1:12" ht="16.5" customHeight="1">
      <c r="A92" s="3" t="s">
        <v>246</v>
      </c>
      <c r="D92" s="2">
        <v>25</v>
      </c>
      <c r="E92" s="1"/>
      <c r="F92" s="179">
        <v>22854059545</v>
      </c>
      <c r="G92" s="31"/>
      <c r="H92" s="31">
        <v>5154290186</v>
      </c>
      <c r="I92" s="163"/>
      <c r="J92" s="124">
        <v>18048284833</v>
      </c>
      <c r="K92" s="164"/>
      <c r="L92" s="113">
        <v>3317897487</v>
      </c>
    </row>
    <row r="93" spans="1:12" ht="16.5" customHeight="1">
      <c r="A93" s="3" t="s">
        <v>247</v>
      </c>
      <c r="B93" s="8"/>
      <c r="D93" s="2">
        <v>25</v>
      </c>
      <c r="E93" s="1"/>
      <c r="F93" s="179">
        <v>-13672620818</v>
      </c>
      <c r="G93" s="31"/>
      <c r="H93" s="31">
        <v>-6143629065</v>
      </c>
      <c r="I93" s="110"/>
      <c r="J93" s="124">
        <v>-12128363693</v>
      </c>
      <c r="K93" s="111"/>
      <c r="L93" s="113">
        <v>-2803949440</v>
      </c>
    </row>
    <row r="94" spans="1:12" ht="16.5" customHeight="1">
      <c r="A94" s="3" t="s">
        <v>248</v>
      </c>
      <c r="B94" s="8"/>
      <c r="D94" s="35">
        <v>27.1</v>
      </c>
      <c r="E94" s="1"/>
      <c r="F94" s="179">
        <v>1129262930</v>
      </c>
      <c r="G94" s="31"/>
      <c r="H94" s="31">
        <v>29224166432</v>
      </c>
      <c r="I94" s="110"/>
      <c r="J94" s="124">
        <v>1000000000</v>
      </c>
      <c r="K94" s="111"/>
      <c r="L94" s="113">
        <v>3500000000</v>
      </c>
    </row>
    <row r="95" spans="1:12" ht="16.5" customHeight="1">
      <c r="A95" s="3" t="s">
        <v>249</v>
      </c>
      <c r="B95" s="8"/>
      <c r="D95" s="35">
        <v>27.1</v>
      </c>
      <c r="E95" s="1"/>
      <c r="F95" s="179">
        <v>-5833042077</v>
      </c>
      <c r="G95" s="31"/>
      <c r="H95" s="31">
        <v>-24433157887</v>
      </c>
      <c r="I95" s="110"/>
      <c r="J95" s="124">
        <v>-1140000000</v>
      </c>
      <c r="K95" s="111"/>
      <c r="L95" s="113">
        <v>-3540000000</v>
      </c>
    </row>
    <row r="96" spans="1:12" ht="16.5" customHeight="1">
      <c r="A96" s="37" t="s">
        <v>250</v>
      </c>
      <c r="B96" s="8"/>
      <c r="D96" s="35">
        <v>27.1</v>
      </c>
      <c r="E96" s="1"/>
      <c r="F96" s="179">
        <v>-55833550</v>
      </c>
      <c r="G96" s="31"/>
      <c r="H96" s="31">
        <v>-38964997</v>
      </c>
      <c r="I96" s="110"/>
      <c r="J96" s="124">
        <v>-1000000</v>
      </c>
      <c r="K96" s="111"/>
      <c r="L96" s="113">
        <v>-9500000</v>
      </c>
    </row>
    <row r="97" spans="1:12" ht="16.5" customHeight="1">
      <c r="A97" s="3" t="s">
        <v>251</v>
      </c>
      <c r="B97" s="8"/>
      <c r="D97" s="35">
        <v>40.6</v>
      </c>
      <c r="E97" s="1"/>
      <c r="F97" s="179">
        <v>160000000</v>
      </c>
      <c r="G97" s="31"/>
      <c r="H97" s="31">
        <v>225000000</v>
      </c>
      <c r="I97" s="110"/>
      <c r="J97" s="124">
        <v>1246500000</v>
      </c>
      <c r="K97" s="111"/>
      <c r="L97" s="113">
        <v>580000000</v>
      </c>
    </row>
    <row r="98" spans="1:12" ht="16.5" customHeight="1">
      <c r="A98" s="3" t="s">
        <v>288</v>
      </c>
      <c r="B98" s="8"/>
      <c r="E98" s="1"/>
      <c r="F98" s="179"/>
      <c r="G98" s="31"/>
      <c r="H98" s="31"/>
      <c r="I98" s="110"/>
      <c r="J98" s="124"/>
      <c r="K98" s="111"/>
      <c r="L98" s="113"/>
    </row>
    <row r="99" spans="1:12" ht="16.5" customHeight="1">
      <c r="A99" s="8"/>
      <c r="B99" s="8" t="s">
        <v>287</v>
      </c>
      <c r="D99" s="35">
        <v>40.6</v>
      </c>
      <c r="E99" s="1"/>
      <c r="F99" s="179">
        <v>0</v>
      </c>
      <c r="G99" s="31"/>
      <c r="H99" s="31">
        <v>0</v>
      </c>
      <c r="I99" s="110"/>
      <c r="J99" s="124">
        <v>-286500000</v>
      </c>
      <c r="K99" s="111"/>
      <c r="L99" s="113">
        <v>-87193740</v>
      </c>
    </row>
    <row r="100" spans="1:12" ht="16.5" customHeight="1">
      <c r="A100" s="3" t="s">
        <v>252</v>
      </c>
      <c r="B100" s="8"/>
      <c r="D100" s="35">
        <v>40.6</v>
      </c>
      <c r="E100" s="1"/>
      <c r="F100" s="179">
        <v>0</v>
      </c>
      <c r="G100" s="31"/>
      <c r="H100" s="31">
        <v>0</v>
      </c>
      <c r="I100" s="110"/>
      <c r="J100" s="124">
        <v>0</v>
      </c>
      <c r="K100" s="111"/>
      <c r="L100" s="113">
        <v>4000000000</v>
      </c>
    </row>
    <row r="101" spans="1:12" ht="16.5" customHeight="1">
      <c r="A101" s="3" t="s">
        <v>253</v>
      </c>
      <c r="B101" s="8"/>
      <c r="D101" s="35">
        <v>40.6</v>
      </c>
      <c r="E101" s="1"/>
      <c r="F101" s="179">
        <v>0</v>
      </c>
      <c r="G101" s="31"/>
      <c r="H101" s="31">
        <v>0</v>
      </c>
      <c r="I101" s="110"/>
      <c r="J101" s="124">
        <v>-204000000</v>
      </c>
      <c r="K101" s="111"/>
      <c r="L101" s="113">
        <v>-768000000</v>
      </c>
    </row>
    <row r="102" spans="1:12" ht="16.5" customHeight="1">
      <c r="A102" s="3" t="s">
        <v>254</v>
      </c>
      <c r="B102" s="8"/>
      <c r="D102" s="2">
        <v>20</v>
      </c>
      <c r="E102" s="1"/>
      <c r="F102" s="179">
        <v>-131698629</v>
      </c>
      <c r="G102" s="31"/>
      <c r="H102" s="31">
        <v>-156139448</v>
      </c>
      <c r="I102" s="110"/>
      <c r="J102" s="124">
        <v>-13741306</v>
      </c>
      <c r="K102" s="111"/>
      <c r="L102" s="113">
        <v>-64202602</v>
      </c>
    </row>
    <row r="103" spans="1:12" ht="16.5" customHeight="1">
      <c r="A103" s="3" t="s">
        <v>255</v>
      </c>
      <c r="B103" s="8"/>
      <c r="D103" s="2">
        <v>28</v>
      </c>
      <c r="E103" s="1"/>
      <c r="F103" s="179">
        <v>5100000000</v>
      </c>
      <c r="G103" s="31"/>
      <c r="H103" s="31">
        <v>0</v>
      </c>
      <c r="I103" s="110"/>
      <c r="J103" s="124">
        <v>5100000000</v>
      </c>
      <c r="K103" s="111"/>
      <c r="L103" s="113">
        <v>0</v>
      </c>
    </row>
    <row r="104" spans="1:12" ht="16.5" customHeight="1">
      <c r="A104" s="3" t="s">
        <v>256</v>
      </c>
      <c r="B104" s="8"/>
      <c r="D104" s="2">
        <v>28</v>
      </c>
      <c r="E104" s="1"/>
      <c r="F104" s="168">
        <v>-2000000000</v>
      </c>
      <c r="G104" s="31"/>
      <c r="H104" s="113">
        <v>-4000000000</v>
      </c>
      <c r="I104" s="110"/>
      <c r="J104" s="124">
        <v>-2000000000</v>
      </c>
      <c r="K104" s="111"/>
      <c r="L104" s="113">
        <v>-4000000000</v>
      </c>
    </row>
    <row r="105" spans="1:12" ht="16.5" customHeight="1">
      <c r="A105" s="3" t="s">
        <v>257</v>
      </c>
      <c r="B105" s="8"/>
      <c r="D105" s="2">
        <v>28</v>
      </c>
      <c r="E105" s="1"/>
      <c r="F105" s="179">
        <v>-5100000</v>
      </c>
      <c r="G105" s="31"/>
      <c r="H105" s="31">
        <v>0</v>
      </c>
      <c r="I105" s="110"/>
      <c r="J105" s="124">
        <v>-5100000</v>
      </c>
      <c r="K105" s="111"/>
      <c r="L105" s="113">
        <v>0</v>
      </c>
    </row>
    <row r="106" spans="1:12" ht="16.5" customHeight="1">
      <c r="A106" s="3" t="s">
        <v>258</v>
      </c>
      <c r="B106" s="8"/>
      <c r="E106" s="1"/>
      <c r="F106" s="179"/>
      <c r="G106" s="8"/>
      <c r="H106" s="8"/>
      <c r="I106" s="8"/>
      <c r="J106" s="124"/>
      <c r="K106" s="8"/>
      <c r="L106" s="113"/>
    </row>
    <row r="107" spans="2:12" ht="16.5" customHeight="1">
      <c r="B107" s="8" t="s">
        <v>86</v>
      </c>
      <c r="E107" s="1"/>
      <c r="F107" s="179">
        <v>0</v>
      </c>
      <c r="G107" s="31"/>
      <c r="H107" s="31">
        <v>845156702</v>
      </c>
      <c r="I107" s="110"/>
      <c r="J107" s="124">
        <v>0</v>
      </c>
      <c r="K107" s="111"/>
      <c r="L107" s="113">
        <v>0</v>
      </c>
    </row>
    <row r="108" spans="1:12" ht="16.5" customHeight="1">
      <c r="A108" s="3" t="s">
        <v>259</v>
      </c>
      <c r="B108" s="8"/>
      <c r="D108" s="2"/>
      <c r="E108" s="1"/>
      <c r="F108" s="179">
        <v>-1118809764</v>
      </c>
      <c r="G108" s="31"/>
      <c r="H108" s="31">
        <v>-1118603956</v>
      </c>
      <c r="I108" s="110"/>
      <c r="J108" s="124">
        <v>-1118809764</v>
      </c>
      <c r="K108" s="111"/>
      <c r="L108" s="113">
        <v>-1118603956</v>
      </c>
    </row>
    <row r="109" spans="1:12" ht="16.5" customHeight="1">
      <c r="A109" s="3" t="s">
        <v>260</v>
      </c>
      <c r="B109" s="8"/>
      <c r="E109" s="1"/>
      <c r="F109" s="206">
        <v>-1096687764</v>
      </c>
      <c r="G109" s="31"/>
      <c r="H109" s="157">
        <v>-1368175273</v>
      </c>
      <c r="I109" s="110"/>
      <c r="J109" s="158">
        <v>-702164308</v>
      </c>
      <c r="K109" s="111"/>
      <c r="L109" s="159">
        <v>-777923988</v>
      </c>
    </row>
    <row r="110" spans="5:12" ht="3.75" customHeight="1">
      <c r="E110" s="1"/>
      <c r="F110" s="179"/>
      <c r="G110" s="31"/>
      <c r="H110" s="31"/>
      <c r="I110" s="110"/>
      <c r="J110" s="124"/>
      <c r="K110" s="111"/>
      <c r="L110" s="113"/>
    </row>
    <row r="111" spans="1:12" ht="16.5" customHeight="1">
      <c r="A111" s="1" t="s">
        <v>284</v>
      </c>
      <c r="C111" s="8"/>
      <c r="E111" s="1"/>
      <c r="F111" s="207">
        <f>SUM(F92:F109)</f>
        <v>5329529873</v>
      </c>
      <c r="G111" s="31"/>
      <c r="H111" s="159">
        <f>SUM(H92:H109)</f>
        <v>-1810057306</v>
      </c>
      <c r="I111" s="110"/>
      <c r="J111" s="158">
        <f>SUM(J92:J109)</f>
        <v>7795105762</v>
      </c>
      <c r="K111" s="111"/>
      <c r="L111" s="159">
        <f>SUM(L92:L109)</f>
        <v>-1771476239</v>
      </c>
    </row>
    <row r="112" spans="1:12" ht="5.25" customHeight="1">
      <c r="A112" s="1"/>
      <c r="C112" s="8"/>
      <c r="E112" s="1"/>
      <c r="F112" s="160"/>
      <c r="G112" s="31"/>
      <c r="H112" s="113"/>
      <c r="I112" s="110"/>
      <c r="J112" s="113"/>
      <c r="K112" s="111"/>
      <c r="L112" s="113"/>
    </row>
    <row r="113" spans="1:12" ht="21.75" customHeight="1">
      <c r="A113" s="11" t="s">
        <v>39</v>
      </c>
      <c r="B113" s="11"/>
      <c r="C113" s="11"/>
      <c r="D113" s="41"/>
      <c r="E113" s="9"/>
      <c r="F113" s="165"/>
      <c r="G113" s="166"/>
      <c r="H113" s="165"/>
      <c r="I113" s="167"/>
      <c r="J113" s="165"/>
      <c r="K113" s="166"/>
      <c r="L113" s="165"/>
    </row>
    <row r="114" spans="1:3" ht="21.75" customHeight="1">
      <c r="A114" s="1" t="s">
        <v>0</v>
      </c>
      <c r="B114" s="1"/>
      <c r="C114" s="1"/>
    </row>
    <row r="115" spans="1:3" ht="21.75" customHeight="1">
      <c r="A115" s="1" t="s">
        <v>225</v>
      </c>
      <c r="B115" s="1"/>
      <c r="C115" s="1"/>
    </row>
    <row r="116" spans="1:12" ht="21.75" customHeight="1">
      <c r="A116" s="9" t="s">
        <v>90</v>
      </c>
      <c r="B116" s="9"/>
      <c r="C116" s="9"/>
      <c r="D116" s="41"/>
      <c r="E116" s="11"/>
      <c r="F116" s="12"/>
      <c r="G116" s="13"/>
      <c r="H116" s="12"/>
      <c r="I116" s="14"/>
      <c r="J116" s="12"/>
      <c r="K116" s="13"/>
      <c r="L116" s="12"/>
    </row>
    <row r="117" ht="18.75" customHeight="1"/>
    <row r="118" spans="1:12" ht="18.75" customHeight="1">
      <c r="A118" s="8"/>
      <c r="D118" s="150"/>
      <c r="E118" s="1"/>
      <c r="F118" s="210" t="s">
        <v>3</v>
      </c>
      <c r="G118" s="210"/>
      <c r="H118" s="210"/>
      <c r="I118" s="16"/>
      <c r="J118" s="210" t="s">
        <v>4</v>
      </c>
      <c r="K118" s="210"/>
      <c r="L118" s="210"/>
    </row>
    <row r="119" spans="4:12" ht="18.75" customHeight="1">
      <c r="D119" s="150"/>
      <c r="E119" s="1"/>
      <c r="F119" s="16" t="s">
        <v>5</v>
      </c>
      <c r="G119" s="19"/>
      <c r="H119" s="16" t="s">
        <v>6</v>
      </c>
      <c r="I119" s="20"/>
      <c r="J119" s="16" t="s">
        <v>5</v>
      </c>
      <c r="K119" s="19"/>
      <c r="L119" s="16" t="s">
        <v>6</v>
      </c>
    </row>
    <row r="120" spans="4:12" ht="18.75" customHeight="1">
      <c r="D120" s="152" t="s">
        <v>7</v>
      </c>
      <c r="E120" s="1"/>
      <c r="F120" s="18" t="s">
        <v>8</v>
      </c>
      <c r="G120" s="22"/>
      <c r="H120" s="18" t="s">
        <v>8</v>
      </c>
      <c r="I120" s="23"/>
      <c r="J120" s="18" t="s">
        <v>8</v>
      </c>
      <c r="K120" s="22"/>
      <c r="L120" s="18" t="s">
        <v>8</v>
      </c>
    </row>
    <row r="121" spans="5:12" ht="7.5" customHeight="1">
      <c r="E121" s="1"/>
      <c r="F121" s="168"/>
      <c r="G121" s="169"/>
      <c r="H121" s="160"/>
      <c r="I121" s="170"/>
      <c r="J121" s="168"/>
      <c r="K121" s="169"/>
      <c r="L121" s="160"/>
    </row>
    <row r="122" spans="1:12" ht="18.75" customHeight="1">
      <c r="A122" s="1" t="s">
        <v>261</v>
      </c>
      <c r="E122" s="1"/>
      <c r="F122" s="168">
        <v>349877791</v>
      </c>
      <c r="G122" s="31"/>
      <c r="H122" s="113">
        <v>47477260</v>
      </c>
      <c r="I122" s="163"/>
      <c r="J122" s="124">
        <v>-410497028</v>
      </c>
      <c r="K122" s="164"/>
      <c r="L122" s="113">
        <v>26161753</v>
      </c>
    </row>
    <row r="123" spans="1:12" ht="18.75" customHeight="1">
      <c r="A123" s="3" t="s">
        <v>262</v>
      </c>
      <c r="E123" s="1"/>
      <c r="F123" s="179">
        <v>2926971651</v>
      </c>
      <c r="G123" s="31"/>
      <c r="H123" s="31">
        <v>2950667329</v>
      </c>
      <c r="I123" s="110"/>
      <c r="J123" s="124">
        <v>662435476</v>
      </c>
      <c r="K123" s="111"/>
      <c r="L123" s="113">
        <v>637794878</v>
      </c>
    </row>
    <row r="124" spans="1:12" ht="18.75" customHeight="1">
      <c r="A124" s="3" t="s">
        <v>263</v>
      </c>
      <c r="E124" s="1"/>
      <c r="F124" s="179"/>
      <c r="G124" s="31"/>
      <c r="H124" s="31"/>
      <c r="I124" s="110"/>
      <c r="J124" s="124"/>
      <c r="K124" s="111"/>
      <c r="L124" s="113"/>
    </row>
    <row r="125" spans="2:12" ht="18.75" customHeight="1">
      <c r="B125" s="3" t="s">
        <v>264</v>
      </c>
      <c r="E125" s="1"/>
      <c r="F125" s="206">
        <v>-66117064</v>
      </c>
      <c r="G125" s="31"/>
      <c r="H125" s="157">
        <v>-71172938</v>
      </c>
      <c r="I125" s="110"/>
      <c r="J125" s="158">
        <v>-1542175</v>
      </c>
      <c r="K125" s="111"/>
      <c r="L125" s="159">
        <v>-1521155</v>
      </c>
    </row>
    <row r="126" spans="5:12" ht="7.5" customHeight="1">
      <c r="E126" s="1"/>
      <c r="F126" s="179"/>
      <c r="G126" s="31"/>
      <c r="H126" s="31"/>
      <c r="I126" s="110"/>
      <c r="J126" s="123"/>
      <c r="K126" s="111"/>
      <c r="L126" s="109"/>
    </row>
    <row r="127" spans="1:12" ht="18.75" customHeight="1" thickBot="1">
      <c r="A127" s="1" t="s">
        <v>265</v>
      </c>
      <c r="E127" s="1"/>
      <c r="F127" s="208">
        <f>SUM(F122:F126)</f>
        <v>3210732378</v>
      </c>
      <c r="G127" s="31"/>
      <c r="H127" s="172">
        <f>SUM(H122:H126)</f>
        <v>2926971651</v>
      </c>
      <c r="I127" s="110"/>
      <c r="J127" s="171">
        <f>SUM(J122:J126)</f>
        <v>250396273</v>
      </c>
      <c r="K127" s="111"/>
      <c r="L127" s="172">
        <f>SUM(L122:L126)</f>
        <v>662435476</v>
      </c>
    </row>
    <row r="128" spans="1:12" ht="18.75" customHeight="1" thickTop="1">
      <c r="A128" s="1"/>
      <c r="E128" s="1"/>
      <c r="F128" s="168"/>
      <c r="G128" s="31"/>
      <c r="H128" s="113"/>
      <c r="I128" s="110"/>
      <c r="J128" s="187"/>
      <c r="K128" s="111"/>
      <c r="L128" s="173"/>
    </row>
    <row r="129" spans="1:12" ht="18.75" customHeight="1">
      <c r="A129" s="1" t="s">
        <v>266</v>
      </c>
      <c r="E129" s="1"/>
      <c r="F129" s="168"/>
      <c r="G129" s="163"/>
      <c r="H129" s="113"/>
      <c r="I129" s="164"/>
      <c r="J129" s="124"/>
      <c r="K129" s="163"/>
      <c r="L129" s="113"/>
    </row>
    <row r="130" spans="1:12" ht="18.75" customHeight="1">
      <c r="A130" s="37" t="s">
        <v>267</v>
      </c>
      <c r="B130" s="8"/>
      <c r="C130" s="8"/>
      <c r="E130" s="1"/>
      <c r="F130" s="179"/>
      <c r="G130" s="31"/>
      <c r="H130" s="31"/>
      <c r="I130" s="31"/>
      <c r="J130" s="119"/>
      <c r="K130" s="31"/>
      <c r="L130" s="31"/>
    </row>
    <row r="131" spans="1:12" ht="18.75" customHeight="1">
      <c r="A131" s="37"/>
      <c r="B131" s="8" t="s">
        <v>268</v>
      </c>
      <c r="C131" s="8"/>
      <c r="D131" s="2">
        <v>9</v>
      </c>
      <c r="E131" s="1"/>
      <c r="F131" s="207">
        <v>3210732378</v>
      </c>
      <c r="G131" s="110"/>
      <c r="H131" s="159">
        <v>2926971651</v>
      </c>
      <c r="I131" s="110"/>
      <c r="J131" s="158">
        <v>250396273</v>
      </c>
      <c r="K131" s="111"/>
      <c r="L131" s="159">
        <v>662435476</v>
      </c>
    </row>
    <row r="132" spans="5:12" ht="7.5" customHeight="1">
      <c r="E132" s="1"/>
      <c r="F132" s="161"/>
      <c r="G132" s="110"/>
      <c r="H132" s="109"/>
      <c r="I132" s="110"/>
      <c r="J132" s="123"/>
      <c r="K132" s="111"/>
      <c r="L132" s="109"/>
    </row>
    <row r="133" spans="1:12" ht="18.75" customHeight="1" thickBot="1">
      <c r="A133" s="1"/>
      <c r="E133" s="1"/>
      <c r="F133" s="208">
        <f>SUM(F131:F132)</f>
        <v>3210732378</v>
      </c>
      <c r="G133" s="110"/>
      <c r="H133" s="172">
        <f>SUM(H131:H132)</f>
        <v>2926971651</v>
      </c>
      <c r="I133" s="110"/>
      <c r="J133" s="171">
        <f>SUM(J131:J132)</f>
        <v>250396273</v>
      </c>
      <c r="K133" s="111"/>
      <c r="L133" s="172">
        <f>SUM(L131:L132)</f>
        <v>662435476</v>
      </c>
    </row>
    <row r="134" spans="5:12" ht="18.75" customHeight="1" thickTop="1">
      <c r="E134" s="1"/>
      <c r="F134" s="161"/>
      <c r="G134" s="110"/>
      <c r="H134" s="109"/>
      <c r="I134" s="110"/>
      <c r="J134" s="123"/>
      <c r="K134" s="111"/>
      <c r="L134" s="109"/>
    </row>
    <row r="135" spans="1:12" ht="18.75" customHeight="1">
      <c r="A135" s="1" t="s">
        <v>269</v>
      </c>
      <c r="E135" s="1"/>
      <c r="F135" s="161"/>
      <c r="G135" s="110"/>
      <c r="H135" s="109"/>
      <c r="I135" s="110"/>
      <c r="J135" s="123"/>
      <c r="K135" s="111"/>
      <c r="L135" s="109"/>
    </row>
    <row r="136" spans="2:12" ht="18.75" customHeight="1">
      <c r="B136" s="37" t="s">
        <v>270</v>
      </c>
      <c r="C136" s="8"/>
      <c r="E136" s="1"/>
      <c r="F136" s="179"/>
      <c r="G136" s="31"/>
      <c r="H136" s="31"/>
      <c r="I136" s="31"/>
      <c r="J136" s="119"/>
      <c r="K136" s="31"/>
      <c r="L136" s="31"/>
    </row>
    <row r="137" spans="1:12" ht="18.75" customHeight="1">
      <c r="A137" s="37"/>
      <c r="C137" s="8" t="s">
        <v>271</v>
      </c>
      <c r="E137" s="1"/>
      <c r="F137" s="179">
        <v>-999539718</v>
      </c>
      <c r="G137" s="31"/>
      <c r="H137" s="31">
        <v>1832278773</v>
      </c>
      <c r="I137" s="163"/>
      <c r="J137" s="124">
        <v>0</v>
      </c>
      <c r="K137" s="164"/>
      <c r="L137" s="113">
        <v>0</v>
      </c>
    </row>
    <row r="138" spans="2:12" ht="18.75" customHeight="1">
      <c r="B138" s="37" t="s">
        <v>272</v>
      </c>
      <c r="C138" s="8"/>
      <c r="D138" s="2">
        <v>29</v>
      </c>
      <c r="E138" s="1"/>
      <c r="F138" s="168">
        <v>199856015</v>
      </c>
      <c r="G138" s="163"/>
      <c r="H138" s="113">
        <v>371753161</v>
      </c>
      <c r="I138" s="163"/>
      <c r="J138" s="124">
        <v>0</v>
      </c>
      <c r="K138" s="164"/>
      <c r="L138" s="113">
        <v>0</v>
      </c>
    </row>
    <row r="139" spans="2:12" ht="18.75" customHeight="1">
      <c r="B139" s="37" t="s">
        <v>273</v>
      </c>
      <c r="C139" s="8"/>
      <c r="D139" s="2">
        <v>20</v>
      </c>
      <c r="E139" s="1"/>
      <c r="F139" s="168">
        <v>47633985</v>
      </c>
      <c r="G139" s="163"/>
      <c r="H139" s="113">
        <v>75253117</v>
      </c>
      <c r="I139" s="163"/>
      <c r="J139" s="124">
        <v>2813037</v>
      </c>
      <c r="K139" s="164"/>
      <c r="L139" s="113">
        <v>26843023</v>
      </c>
    </row>
    <row r="140" spans="2:12" ht="18.75" customHeight="1">
      <c r="B140" s="37" t="s">
        <v>274</v>
      </c>
      <c r="C140" s="8"/>
      <c r="E140" s="1"/>
      <c r="F140" s="168">
        <v>0</v>
      </c>
      <c r="G140" s="169"/>
      <c r="H140" s="113">
        <v>-13500000</v>
      </c>
      <c r="I140" s="170"/>
      <c r="J140" s="124">
        <v>0</v>
      </c>
      <c r="K140" s="169"/>
      <c r="L140" s="113">
        <v>0</v>
      </c>
    </row>
    <row r="141" spans="2:12" ht="18.75" customHeight="1">
      <c r="B141" s="37" t="s">
        <v>275</v>
      </c>
      <c r="C141" s="8"/>
      <c r="D141" s="2"/>
      <c r="E141" s="1"/>
      <c r="F141" s="168">
        <v>0</v>
      </c>
      <c r="G141" s="169"/>
      <c r="H141" s="113">
        <v>-603078491</v>
      </c>
      <c r="I141" s="170"/>
      <c r="J141" s="124">
        <v>0</v>
      </c>
      <c r="K141" s="169"/>
      <c r="L141" s="113">
        <v>0</v>
      </c>
    </row>
    <row r="142" spans="2:12" ht="18.75" customHeight="1">
      <c r="B142" s="37" t="s">
        <v>276</v>
      </c>
      <c r="C142" s="8"/>
      <c r="D142" s="2"/>
      <c r="E142" s="1"/>
      <c r="F142" s="168">
        <v>-2677114990</v>
      </c>
      <c r="G142" s="169"/>
      <c r="H142" s="113">
        <v>-1570854927</v>
      </c>
      <c r="I142" s="170"/>
      <c r="J142" s="124">
        <v>0</v>
      </c>
      <c r="K142" s="169"/>
      <c r="L142" s="113">
        <v>0</v>
      </c>
    </row>
    <row r="143" spans="2:12" ht="18.75" customHeight="1">
      <c r="B143" s="37" t="s">
        <v>292</v>
      </c>
      <c r="C143" s="8"/>
      <c r="D143" s="2"/>
      <c r="E143" s="1"/>
      <c r="F143" s="168"/>
      <c r="G143" s="169"/>
      <c r="H143" s="113"/>
      <c r="I143" s="170"/>
      <c r="J143" s="124"/>
      <c r="K143" s="169"/>
      <c r="L143" s="113"/>
    </row>
    <row r="144" spans="2:12" ht="18.75" customHeight="1">
      <c r="B144" s="37"/>
      <c r="C144" s="8" t="s">
        <v>293</v>
      </c>
      <c r="D144" s="151"/>
      <c r="E144" s="1"/>
      <c r="F144" s="168">
        <v>3981403348</v>
      </c>
      <c r="G144" s="169"/>
      <c r="H144" s="113">
        <v>0</v>
      </c>
      <c r="I144" s="170"/>
      <c r="J144" s="124">
        <v>0</v>
      </c>
      <c r="K144" s="169"/>
      <c r="L144" s="113">
        <v>0</v>
      </c>
    </row>
    <row r="145" spans="2:12" ht="18.75" customHeight="1">
      <c r="B145" s="37"/>
      <c r="C145" s="8"/>
      <c r="D145" s="151"/>
      <c r="E145" s="1"/>
      <c r="F145" s="160"/>
      <c r="G145" s="169"/>
      <c r="H145" s="160"/>
      <c r="I145" s="170"/>
      <c r="J145" s="160"/>
      <c r="K145" s="169"/>
      <c r="L145" s="160"/>
    </row>
    <row r="146" spans="2:12" ht="18.75" customHeight="1">
      <c r="B146" s="37"/>
      <c r="C146" s="8"/>
      <c r="D146" s="151"/>
      <c r="E146" s="1"/>
      <c r="F146" s="160"/>
      <c r="G146" s="169"/>
      <c r="H146" s="160"/>
      <c r="I146" s="170"/>
      <c r="J146" s="160"/>
      <c r="K146" s="169"/>
      <c r="L146" s="160"/>
    </row>
    <row r="147" spans="2:12" ht="18.75" customHeight="1">
      <c r="B147" s="37"/>
      <c r="C147" s="8"/>
      <c r="D147" s="151"/>
      <c r="E147" s="1"/>
      <c r="F147" s="160"/>
      <c r="G147" s="169"/>
      <c r="H147" s="160"/>
      <c r="I147" s="170"/>
      <c r="J147" s="160"/>
      <c r="K147" s="169"/>
      <c r="L147" s="160"/>
    </row>
    <row r="148" spans="2:12" ht="18.75" customHeight="1">
      <c r="B148" s="37"/>
      <c r="C148" s="8"/>
      <c r="D148" s="151"/>
      <c r="E148" s="1"/>
      <c r="F148" s="160"/>
      <c r="G148" s="169"/>
      <c r="H148" s="160"/>
      <c r="I148" s="170"/>
      <c r="J148" s="160"/>
      <c r="K148" s="169"/>
      <c r="L148" s="160"/>
    </row>
    <row r="149" spans="2:12" ht="18.75" customHeight="1">
      <c r="B149" s="37"/>
      <c r="C149" s="8"/>
      <c r="D149" s="151"/>
      <c r="E149" s="1"/>
      <c r="F149" s="160"/>
      <c r="G149" s="169"/>
      <c r="H149" s="160"/>
      <c r="I149" s="170"/>
      <c r="J149" s="160"/>
      <c r="K149" s="169"/>
      <c r="L149" s="160"/>
    </row>
    <row r="150" spans="2:12" ht="18.75" customHeight="1">
      <c r="B150" s="37"/>
      <c r="C150" s="8"/>
      <c r="D150" s="151"/>
      <c r="E150" s="1"/>
      <c r="F150" s="160"/>
      <c r="G150" s="169"/>
      <c r="H150" s="160"/>
      <c r="I150" s="170"/>
      <c r="J150" s="160"/>
      <c r="K150" s="169"/>
      <c r="L150" s="160"/>
    </row>
    <row r="151" spans="2:12" ht="18.75" customHeight="1">
      <c r="B151" s="37"/>
      <c r="C151" s="8"/>
      <c r="D151" s="151"/>
      <c r="E151" s="1"/>
      <c r="F151" s="160"/>
      <c r="G151" s="169"/>
      <c r="H151" s="160"/>
      <c r="I151" s="170"/>
      <c r="J151" s="160"/>
      <c r="K151" s="169"/>
      <c r="L151" s="160"/>
    </row>
    <row r="152" spans="2:12" ht="18.75" customHeight="1">
      <c r="B152" s="37"/>
      <c r="C152" s="8"/>
      <c r="D152" s="151"/>
      <c r="E152" s="1"/>
      <c r="F152" s="160"/>
      <c r="G152" s="169"/>
      <c r="H152" s="160"/>
      <c r="I152" s="170"/>
      <c r="J152" s="160"/>
      <c r="K152" s="169"/>
      <c r="L152" s="160"/>
    </row>
    <row r="153" spans="2:12" ht="18.75" customHeight="1">
      <c r="B153" s="37"/>
      <c r="C153" s="8"/>
      <c r="D153" s="151"/>
      <c r="E153" s="1"/>
      <c r="F153" s="160"/>
      <c r="G153" s="169"/>
      <c r="H153" s="160"/>
      <c r="I153" s="170"/>
      <c r="J153" s="160"/>
      <c r="K153" s="169"/>
      <c r="L153" s="160"/>
    </row>
    <row r="154" spans="2:12" ht="18.75" customHeight="1">
      <c r="B154" s="37"/>
      <c r="C154" s="8"/>
      <c r="D154" s="151"/>
      <c r="E154" s="1"/>
      <c r="F154" s="160"/>
      <c r="G154" s="169"/>
      <c r="H154" s="160"/>
      <c r="I154" s="170"/>
      <c r="J154" s="160"/>
      <c r="K154" s="169"/>
      <c r="L154" s="160"/>
    </row>
    <row r="155" spans="2:12" ht="18.75" customHeight="1">
      <c r="B155" s="37"/>
      <c r="C155" s="8"/>
      <c r="D155" s="151"/>
      <c r="E155" s="1"/>
      <c r="F155" s="160"/>
      <c r="G155" s="169"/>
      <c r="H155" s="160"/>
      <c r="I155" s="170"/>
      <c r="J155" s="160"/>
      <c r="K155" s="169"/>
      <c r="L155" s="160"/>
    </row>
    <row r="156" spans="2:12" ht="18.75" customHeight="1">
      <c r="B156" s="37"/>
      <c r="C156" s="8"/>
      <c r="D156" s="151"/>
      <c r="E156" s="1"/>
      <c r="F156" s="160"/>
      <c r="G156" s="169"/>
      <c r="H156" s="160"/>
      <c r="I156" s="170"/>
      <c r="J156" s="160"/>
      <c r="K156" s="169"/>
      <c r="L156" s="160"/>
    </row>
    <row r="157" spans="2:12" ht="18.75" customHeight="1">
      <c r="B157" s="37"/>
      <c r="C157" s="8"/>
      <c r="D157" s="151"/>
      <c r="E157" s="1"/>
      <c r="F157" s="160"/>
      <c r="G157" s="169"/>
      <c r="H157" s="160"/>
      <c r="I157" s="170"/>
      <c r="J157" s="160"/>
      <c r="K157" s="169"/>
      <c r="L157" s="160"/>
    </row>
    <row r="158" spans="2:12" ht="18.75" customHeight="1">
      <c r="B158" s="37"/>
      <c r="C158" s="8"/>
      <c r="D158" s="151"/>
      <c r="E158" s="1"/>
      <c r="F158" s="160"/>
      <c r="G158" s="169"/>
      <c r="H158" s="160"/>
      <c r="I158" s="170"/>
      <c r="J158" s="160"/>
      <c r="K158" s="169"/>
      <c r="L158" s="160"/>
    </row>
    <row r="159" spans="2:12" ht="22.5" customHeight="1">
      <c r="B159" s="37"/>
      <c r="C159" s="8"/>
      <c r="D159" s="151"/>
      <c r="E159" s="1"/>
      <c r="F159" s="160"/>
      <c r="G159" s="169"/>
      <c r="H159" s="160"/>
      <c r="I159" s="170"/>
      <c r="J159" s="160"/>
      <c r="K159" s="169"/>
      <c r="L159" s="160"/>
    </row>
    <row r="160" spans="2:12" ht="23.25" customHeight="1">
      <c r="B160" s="37"/>
      <c r="C160" s="8"/>
      <c r="D160" s="151"/>
      <c r="E160" s="1"/>
      <c r="F160" s="160"/>
      <c r="G160" s="169"/>
      <c r="H160" s="160"/>
      <c r="I160" s="170"/>
      <c r="J160" s="160"/>
      <c r="K160" s="169"/>
      <c r="L160" s="160"/>
    </row>
    <row r="161" spans="2:12" ht="18" customHeight="1">
      <c r="B161" s="37"/>
      <c r="C161" s="8"/>
      <c r="D161" s="151"/>
      <c r="E161" s="1"/>
      <c r="F161" s="160"/>
      <c r="G161" s="169"/>
      <c r="H161" s="160"/>
      <c r="I161" s="170"/>
      <c r="J161" s="160"/>
      <c r="K161" s="169"/>
      <c r="L161" s="160"/>
    </row>
    <row r="162" spans="1:12" ht="21.75" customHeight="1">
      <c r="A162" s="11" t="s">
        <v>39</v>
      </c>
      <c r="B162" s="196"/>
      <c r="C162" s="196"/>
      <c r="D162" s="42"/>
      <c r="E162" s="196"/>
      <c r="F162" s="209"/>
      <c r="G162" s="196"/>
      <c r="H162" s="196"/>
      <c r="I162" s="196"/>
      <c r="J162" s="196"/>
      <c r="K162" s="196"/>
      <c r="L162" s="196"/>
    </row>
  </sheetData>
  <sheetProtection/>
  <mergeCells count="7">
    <mergeCell ref="A56:L56"/>
    <mergeCell ref="F5:H5"/>
    <mergeCell ref="F61:H61"/>
    <mergeCell ref="F118:H118"/>
    <mergeCell ref="J5:L5"/>
    <mergeCell ref="J118:L118"/>
    <mergeCell ref="J61:L61"/>
  </mergeCells>
  <printOptions/>
  <pageMargins left="0.8" right="0.5" top="0.5" bottom="0.6" header="0.49" footer="0.4"/>
  <pageSetup firstPageNumber="14" useFirstPageNumber="1" fitToHeight="0" horizontalDpi="1200" verticalDpi="1200" orientation="portrait" paperSize="9" scale="85" r:id="rId1"/>
  <headerFooter>
    <oddFooter>&amp;R&amp;"Browallia New,Regular"&amp;13&amp;P</oddFooter>
  </headerFooter>
  <rowBreaks count="2" manualBreakCount="2">
    <brk id="56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2022-02-24T09:08:37Z</dcterms:created>
  <dcterms:modified xsi:type="dcterms:W3CDTF">2023-02-27T06:52:43Z</dcterms:modified>
  <cp:category/>
  <cp:version/>
  <cp:contentType/>
  <cp:contentStatus/>
</cp:coreProperties>
</file>