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146" windowWidth="12300" windowHeight="10065" tabRatio="634" activeTab="4"/>
  </bookViews>
  <sheets>
    <sheet name="6-8" sheetId="1" r:id="rId1"/>
    <sheet name="9-10" sheetId="2" r:id="rId2"/>
    <sheet name="11" sheetId="3" r:id="rId3"/>
    <sheet name="12" sheetId="4" r:id="rId4"/>
    <sheet name="13-15" sheetId="5" r:id="rId5"/>
  </sheets>
  <definedNames/>
  <calcPr fullCalcOnLoad="1"/>
</workbook>
</file>

<file path=xl/sharedStrings.xml><?xml version="1.0" encoding="utf-8"?>
<sst xmlns="http://schemas.openxmlformats.org/spreadsheetml/2006/main" count="363" uniqueCount="225">
  <si>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</si>
  <si>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</si>
  <si>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</si>
  <si>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</si>
  <si>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</si>
  <si>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</si>
  <si>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</si>
  <si>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</si>
  <si>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หนี้สินหมุนเวียน</t>
  </si>
  <si>
    <t xml:space="preserve">   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</si>
  <si>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</si>
  <si>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</si>
  <si>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</si>
  <si>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</si>
  <si>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</si>
  <si>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</si>
  <si>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</si>
  <si>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</t>
  </si>
  <si>
    <t>กำไรสะสม</t>
  </si>
  <si>
    <t>ยังไม่ได้จัดสรร</t>
  </si>
  <si>
    <t>ส่วนได้เสียที่ไม่มีอำนาจควบคุม</t>
  </si>
  <si>
    <t>รายได้อื่น</t>
  </si>
  <si>
    <t xml:space="preserve"> ทุนที่ออกและ</t>
  </si>
  <si>
    <t xml:space="preserve"> ส่วนเกิน</t>
  </si>
  <si>
    <t xml:space="preserve"> สำรอง</t>
  </si>
  <si>
    <t>รวมส่วนของ</t>
  </si>
  <si>
    <t>ส่วนได้เสียที่ไม่มี</t>
  </si>
  <si>
    <t>ชำระแล้ว</t>
  </si>
  <si>
    <t>มูลค่าหุ้น</t>
  </si>
  <si>
    <t>ตามกฎหมาย</t>
  </si>
  <si>
    <t>อำนาจควบคุม</t>
  </si>
  <si>
    <t xml:space="preserve"> ส่วนเกินมูลค่าหุ้น</t>
  </si>
  <si>
    <t>กระแสเงินสดจากกิจกรรมดำเนินงาน</t>
  </si>
  <si>
    <t xml:space="preserve">   จากกิจกรรมดำเนินงาน</t>
  </si>
  <si>
    <t>- ค่าเสื่อมราคาและค่าตัดจำหน่าย</t>
  </si>
  <si>
    <t>- ดอกเบี้ยรับ</t>
  </si>
  <si>
    <t>กระแสเงินสดจากกิจกรรมลงทุน</t>
  </si>
  <si>
    <t>กระแสเงินสดจากกิจกรรมจัดหาเงิน</t>
  </si>
  <si>
    <t>เงินกู้ยืมระยะยาวจากสถาบันการเงิน</t>
  </si>
  <si>
    <t>รายได้จากการขาย</t>
  </si>
  <si>
    <t>ต้นทุนจากการขาย</t>
  </si>
  <si>
    <t>กำไรต่อหุ้น</t>
  </si>
  <si>
    <t>จัดสรร</t>
  </si>
  <si>
    <t>บาท</t>
  </si>
  <si>
    <t>เงินกู้ยืมระยะสั้นจากสถาบันการเงิน</t>
  </si>
  <si>
    <t>กรรมการ  ……………………………………………………………….</t>
  </si>
  <si>
    <t>- ส่วนที่เป็นของส่วนได้เสียที่ไม่มีอำนาจควบคุม</t>
  </si>
  <si>
    <t>รวม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</si>
  <si>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</si>
  <si>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</si>
  <si>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</si>
  <si>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รายการที่มิใช่เงินสด</t>
  </si>
  <si>
    <t>ที่ดิน อาคารและอุปกรณ์ สุทธิ</t>
  </si>
  <si>
    <t>สินทรัพย์ไม่หมุนเวียนอื่น</t>
  </si>
  <si>
    <t>งบแสดงฐานะการเงิน</t>
  </si>
  <si>
    <t>งบกำไรขาดทุนเบ็ดเสร็จ</t>
  </si>
  <si>
    <t xml:space="preserve">งบกระแสเงินสด </t>
  </si>
  <si>
    <t>งบกระแสเงินสด</t>
  </si>
  <si>
    <t>ต้นทุนทางการเงิน</t>
  </si>
  <si>
    <t>เงินสดรับจากเงินกู้ยืมระยะสั้นจากสถาบันการเงิน</t>
  </si>
  <si>
    <t>รวมรายได้</t>
  </si>
  <si>
    <t>รวมค่าใช้จ่าย</t>
  </si>
  <si>
    <t xml:space="preserve">การแบ่งปันกำไร </t>
  </si>
  <si>
    <t>การแบ่งปันกำไรเบ็ดเสร็จรวม</t>
  </si>
  <si>
    <t>เงินสดรับจากเงินกู้ยืมระยะยาวจากสถาบันการเงิน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</si>
  <si>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</si>
  <si>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</si>
  <si>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เงินสดจ่ายซื้อที่ดิน อาคารและอุปกรณ์</t>
  </si>
  <si>
    <t xml:space="preserve">บริษัท พลังงานบริสุทธิ์ จำกัด (มหาชน)  </t>
  </si>
  <si>
    <t>พ.ศ. 2559</t>
  </si>
  <si>
    <t xml:space="preserve">ลูกหนี้อื่น </t>
  </si>
  <si>
    <t>อสังหาริมทรัพย์เพื่อการลงทุน</t>
  </si>
  <si>
    <t>เจ้าหนี้อื่น</t>
  </si>
  <si>
    <t>หนี้สินตามสัญญาเช่าการเงิน</t>
  </si>
  <si>
    <t>เงินประกันผลงานการก่อสร้าง</t>
  </si>
  <si>
    <t>รายได้ค่าเช่าที่ดินรับล่วงหน้า</t>
  </si>
  <si>
    <t>รายได้เงินอุดหนุนส่วนเพิ่มราคารับซื้อไฟฟ้า</t>
  </si>
  <si>
    <t>รายได้เงินปันผล</t>
  </si>
  <si>
    <t>ค่าใช้จ่ายในการขาย</t>
  </si>
  <si>
    <t>เงินสดจ่ายซื้ออสังหาริมทรัพย์เพื่อการลงทุน</t>
  </si>
  <si>
    <t>-โอนค่าก่อสร้างสถานีไฟฟ้าแรงสูงเป็นสิทธิ</t>
  </si>
  <si>
    <t>การใช้ระบบสายส่งกระแสไฟฟ้ารอตัดบัญชี</t>
  </si>
  <si>
    <t xml:space="preserve">   มูลค่าที่ตราไว้หุ้นละ 0.10 บาท</t>
  </si>
  <si>
    <t xml:space="preserve">   มูลค่าที่ได้รับชำระแล้วหุ้นละ 0.10 บาท</t>
  </si>
  <si>
    <t>ที่ถึงกำหนดชำระภายในหนึ่งปี สุทธิ</t>
  </si>
  <si>
    <t>เงินกู้ยืมระยะยาวจากสถาบันการเงิน สุทธิ</t>
  </si>
  <si>
    <t>สินค้าคงเหลือ สุทธิ</t>
  </si>
  <si>
    <t>สินทรัพย์ไม่มีตัวตน สุทธิ</t>
  </si>
  <si>
    <t>เงินให้กู้ยืมระยะยาวแก่กิจการที่เกี่ยวข้องกัน</t>
  </si>
  <si>
    <t>เงินกู้ยืมระยะสั้นจากกิจการที่เกี่ยวข้องกัน</t>
  </si>
  <si>
    <t>หนี้สินตามสัญญาเช่าการเงิน สุทธิ</t>
  </si>
  <si>
    <t xml:space="preserve">จัดสรรแล้ว </t>
  </si>
  <si>
    <t>- สำรองตามกฎหมาย</t>
  </si>
  <si>
    <t>ทุนที่ออกและ</t>
  </si>
  <si>
    <t>บริษัทใหญ่</t>
  </si>
  <si>
    <t>- ค่าใช้จ่ายผลประโยชน์พนักงานหลังการเกษียณอายุ</t>
  </si>
  <si>
    <t>- ลูกหนี้อื่น</t>
  </si>
  <si>
    <t>- สินค้าคงเหลือ</t>
  </si>
  <si>
    <t>- เจ้าหนี้อื่น</t>
  </si>
  <si>
    <t>- สินทรัพย์ไม่หมุนเวียนอื่น</t>
  </si>
  <si>
    <t>เงินสดจ่ายจากเงินให้กู้ยืมระยะสั้นแก่กิจการที่เกี่ยวข้องกัน</t>
  </si>
  <si>
    <t>เงินสดรับจากการจำหน่ายอสังหาริมทรัพย์เพื่อการลงทุน</t>
  </si>
  <si>
    <t>เงินสดจ่ายซื้อสินทรัพย์ไม่มีตัวตน</t>
  </si>
  <si>
    <t>เงินสดรับจากดอกเบี้ย</t>
  </si>
  <si>
    <t>เงินสดและรายการเทียบเท่าเงินสด ประกอบด้วย</t>
  </si>
  <si>
    <t>- จ่ายภาษีเงินได้</t>
  </si>
  <si>
    <t>ยังไม่ได้</t>
  </si>
  <si>
    <t>เงินสดจ่ายหนี้สินสัญญาเช่าการเงิน</t>
  </si>
  <si>
    <t>ลูกหนี้การค้า</t>
  </si>
  <si>
    <t>เงินฝากสถาบันการเงินที่ใช้เป็นหลักประกัน</t>
  </si>
  <si>
    <t>เจ้าหนี้การค้า</t>
  </si>
  <si>
    <t>เจ้าหนี้ค่าก่อสร้างและซื้อสินทรัพย์</t>
  </si>
  <si>
    <t>ประมาณการหนี้สินค่ารื้อถอน</t>
  </si>
  <si>
    <t>- ลูกหนี้การค้า</t>
  </si>
  <si>
    <t>ภาษีเงินได้ค้างจ่าย</t>
  </si>
  <si>
    <t>กำไรก่อนภาษีเงินได้</t>
  </si>
  <si>
    <t>รายการปรับปรุงกำไรก่อนภาษีเงินได้เป็นเงินสดสุทธิ</t>
  </si>
  <si>
    <t>- ต้นทุนทางการเงิน</t>
  </si>
  <si>
    <t>- เจ้าหนี้การค้า</t>
  </si>
  <si>
    <t>ภาษีเงินได้</t>
  </si>
  <si>
    <t>เงินให้กู้ยืมระยะสั้นแก่กิจการอื่น</t>
  </si>
  <si>
    <t>และกิจการที่เกี่ยวข้องกัน</t>
  </si>
  <si>
    <t>เงินสดจ่ายเพื่อลงทุนในบริษัทย่อย</t>
  </si>
  <si>
    <t>- การเปลี่ยนแปลงในเจ้าหนี้ค่าก่อสร้างและซื้อสินทรัพย์</t>
  </si>
  <si>
    <t>- ค่าตัดจำหน่ายรายได้ค่าเช่าที่ดินรับล่วงหน้า</t>
  </si>
  <si>
    <t>ค่าใช้จ่ายในการบริหาร</t>
  </si>
  <si>
    <t>เงินปันผลจ่าย</t>
  </si>
  <si>
    <t>- เงินปันผลรับ</t>
  </si>
  <si>
    <t>เงินสดรับจากการจำหน่ายที่ดิน อาคารและอุปกรณ์</t>
  </si>
  <si>
    <t>เงินสดรับจากเงินปันผล</t>
  </si>
  <si>
    <t>- ประมาณการรื้อถอน</t>
  </si>
  <si>
    <t>ยอดคงเหลือปลายปี ณ วันที่ 31 ธันวาคม พ.ศ. 2559</t>
  </si>
  <si>
    <t>กำไรเบ็ดเสร็จรวมสำหรับปี</t>
  </si>
  <si>
    <t>เงินลงทุนในบริษัทย่อย</t>
  </si>
  <si>
    <t>หุ้นกู้ สุทธิ</t>
  </si>
  <si>
    <t>งบการเงินรวม</t>
  </si>
  <si>
    <t>สินทรัพย์ภาษีเงินได้รอการตัดบัญชี สุทธิ</t>
  </si>
  <si>
    <t>กำไรสำหรับปี</t>
  </si>
  <si>
    <t>กำไรต่อหุ้นขั้นพื้นฐาน</t>
  </si>
  <si>
    <t xml:space="preserve">งบการเงินรวม </t>
  </si>
  <si>
    <t>ยอดคงเหลือต้นปี ณ วันที่ 1 มกราคม พ.ศ. 2559</t>
  </si>
  <si>
    <t>กำไรก่อนภาษีเงินได้สำหรับปี</t>
  </si>
  <si>
    <t>เงินสดรับจากการออกหุ้นกู้</t>
  </si>
  <si>
    <t>- ซื้ออุปกรณ์ภายใต้สัญญาเช่าการเงิน</t>
  </si>
  <si>
    <t>ภาระผูกพันผลประโยชน์พนักงานหลัง</t>
  </si>
  <si>
    <t>การเกษียณอายุ</t>
  </si>
  <si>
    <t>- กำไรจากการจำหน่ายอสังหาริมทรัพย์เพื่อการลงทุน</t>
  </si>
  <si>
    <t>- ขาดทุนจากอัตราแลกเปลี่ยนที่ยังไม่เกิดขึ้น</t>
  </si>
  <si>
    <t>ยอดคงเหลือต้นปี</t>
  </si>
  <si>
    <t>ยอดคงเหลือปลายปี</t>
  </si>
  <si>
    <t>- ตัดจำหน่ายค่าธรรมเนียมในการจัดหาเงินกู้รอตัดบัญชี</t>
  </si>
  <si>
    <t>สำหรับวงเงินกู้ยืมที่ไม่ได้เบิกใช้</t>
  </si>
  <si>
    <t>งบการเงินเฉพาะกิจการ</t>
  </si>
  <si>
    <t>หนี้สินและส่วนของเจ้าของ</t>
  </si>
  <si>
    <t>ส่วนของเจ้าของ</t>
  </si>
  <si>
    <t>รวมหนี้สินและส่วนของเจ้าของ</t>
  </si>
  <si>
    <t>- ส่วนที่เป็นของผู้เป็นเจ้าของของบริษัทใหญ่</t>
  </si>
  <si>
    <t>ส่วนที่เป็นของผู้เป็นเจ้าของของบริษัทใหญ่</t>
  </si>
  <si>
    <t>องค์ประกอบอื่นของส่วนของเจ้าของ</t>
  </si>
  <si>
    <t>การเปลี่ยนแปลงส่วนของเจ้าของสำหรับปี</t>
  </si>
  <si>
    <t>เงินจ่ายล่วงหน้าเพื่อซื้อเงินลงทุน</t>
  </si>
  <si>
    <t>เงินสดจ่ายล่วงหน้าเพื่อซื้อเงินลงทุน</t>
  </si>
  <si>
    <t>งบแสดงการเปลี่ยนแปลงส่วนของเจ้าของ</t>
  </si>
  <si>
    <t>เจ้าของของ</t>
  </si>
  <si>
    <t>การออกหุ้นของบริษัทย่อยให้ส่วนได้เสียที่ไม่มีอำนาจควบคุม</t>
  </si>
  <si>
    <t>กำไร (ขาดทุน) จากอัตราแลกเปลี่ยน สุทธิ</t>
  </si>
  <si>
    <r>
      <t xml:space="preserve">หนี้สินและส่วนของเจ้าของ </t>
    </r>
    <r>
      <rPr>
        <sz val="13"/>
        <rFont val="Angsana New"/>
        <family val="1"/>
      </rPr>
      <t>(ต่อ)</t>
    </r>
  </si>
  <si>
    <t>- เงินสดในมือและเงินฝากสถาบันการเงิน</t>
  </si>
  <si>
    <t>ที่ครบกำหนดภายในสามเดือน</t>
  </si>
  <si>
    <t>ยอดคงเหลือต้นปี ณ วันที่ 1 มกราคม พ.ศ. 2560</t>
  </si>
  <si>
    <t>ยอดคงเหลือปลายปี ณ วันที่ 31 ธันวาคม พ.ศ. 2560</t>
  </si>
  <si>
    <t>ณ วันที่ 31 ธันวาคม พ.ศ. 2560</t>
  </si>
  <si>
    <t>พ.ศ. 2560</t>
  </si>
  <si>
    <t xml:space="preserve">- หุ้นสามัญจำนวน 3,730,000,000 หุ้น </t>
  </si>
  <si>
    <t>สำหรับปีสิ้นสุดวันที่ 31 ธันวาคม พ.ศ. 2560</t>
  </si>
  <si>
    <t>เงินลงทุนในบริษัทร่วม</t>
  </si>
  <si>
    <t>ขาดทุนเบ็ดเสร็จอื่น</t>
  </si>
  <si>
    <t>จากการเปลี่ยนแปลง</t>
  </si>
  <si>
    <t>สัดส่วนการถือหุ้น</t>
  </si>
  <si>
    <t>ในบริษัทย่อย</t>
  </si>
  <si>
    <t>รวมองค์ประกอบอื่น</t>
  </si>
  <si>
    <t>ของส่วนของ</t>
  </si>
  <si>
    <t>เจ้าของ</t>
  </si>
  <si>
    <t>เงินลงทุนในการร่วมค้า</t>
  </si>
  <si>
    <t>กำไรขาดทุนเบ็ดเสร็จอื่น</t>
  </si>
  <si>
    <t>ส่วนเกิน (ส่วนต่ำ)</t>
  </si>
  <si>
    <t>รวมส่วนของผู้เป็นเจ้าของของบริษัทใหญ่</t>
  </si>
  <si>
    <t>รวมส่วนของเจ้าของ</t>
  </si>
  <si>
    <t>- ขาดทุน (กำไร) จากการตัดจำหน่ายอุปกรณ์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</si>
  <si>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</si>
  <si>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</si>
  <si>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เงินสดจ่ายเพื่อลงทุนในบริษัทร่วม</t>
  </si>
  <si>
    <t>เงินสดสุทธิได้มาจาก (ใช้ไปใน) กิจกรรมดำเนินงาน</t>
  </si>
  <si>
    <t>เงินสดสุทธิได้มาจาก (ใช้ไปใน) กิจกรรมลงทุน</t>
  </si>
  <si>
    <t>เงินสดสุทธิได้มาจาก (ใช้ไปใน) กิจกรรมจัดหาเงิน</t>
  </si>
  <si>
    <t>- ส่วนแบ่งขาดทุนจากเงินลงทุนในบริษัทร่วม</t>
  </si>
  <si>
    <t>เงินสดและรายการเทียบเท่าเงินสดเพิ่มขึ้น สุทธิ</t>
  </si>
  <si>
    <t>เงินสดได้มาจาก (ใช้ไปใน) การดำเนินงาน</t>
  </si>
  <si>
    <t>เงินสดจ่ายค่าดอกเบี้ยที่รวมอยู่ในที่ดิน อาคารและอุปกรณ์</t>
  </si>
  <si>
    <t>ส่วนแบ่งขาดทุนเบ็ดเสร็จอื่นจากบริษัทร่วม</t>
  </si>
  <si>
    <t>และการร่วมค้าตามวิธีส่วนได้เสีย</t>
  </si>
  <si>
    <t>ส่วนแบ่งขาดทุน</t>
  </si>
  <si>
    <t>เบ็ดเสร็จอื่นจาก</t>
  </si>
  <si>
    <t>บริษัทร่วมและ</t>
  </si>
  <si>
    <t>การร่วมค้า</t>
  </si>
  <si>
    <t>-โอนเงินจ่ายล่วงหน้าเพื่อซื้อเงินลงทุนเป็น</t>
  </si>
  <si>
    <t>ภาษีเงินได้ของรายการที่จะจัดประเภทรายการใหม่ไป</t>
  </si>
  <si>
    <t>ยังกำไรหรือขาดทุนในภายหลัง</t>
  </si>
  <si>
    <t>เงินสดจ่ายเพื่อลงทุนในการร่วมค้า</t>
  </si>
  <si>
    <t>และการร่วมค้า</t>
  </si>
  <si>
    <t>-</t>
  </si>
  <si>
    <t>(รวมเงินประกันผลงานการก่อสร้างและ</t>
  </si>
  <si>
    <t>เงินจ่ายล่วงหน้าค่าซื้ออุปกรณ์)</t>
  </si>
  <si>
    <t>ขาดทุนเบ็ดเสร็จอื่นสำหรับปีสุทธิจากภาษี</t>
  </si>
  <si>
    <t>เงินสดรับชำระค่าหุ้นจากส่วนได้เสียที่</t>
  </si>
  <si>
    <t>ไม่มีอำนาจควบคุมของบริษัทย่อย</t>
  </si>
  <si>
    <t>ส่วนเกินทุนจากการเปลี่ยนแปลงสัดส่วน</t>
  </si>
  <si>
    <t>การลงทุนในบริษัทย่อย</t>
  </si>
  <si>
    <t>รายการที่จะจัดประเภทรายการใหม่ไปยัง</t>
  </si>
  <si>
    <t>กำไรหรือขาดทุนในภายหลัง</t>
  </si>
  <si>
    <t>หมายเหตุประกอบงบการเงินรวมและงบการเงินเฉพาะกิจการในหน้า 16 ถึง 87 เป็นส่วนหนึ่งของงบการเงินนี้</t>
  </si>
  <si>
    <t>- (กลับรายการ) ค่าเผื่อการปรับลดมูลค่าของวัตถุดิบ</t>
  </si>
  <si>
    <t>ส่วนแบ่งขาดทุนจากเงินลงทุนในบริษัทร่วม</t>
  </si>
  <si>
    <t>เงินสดจ่ายเงินปันผล</t>
  </si>
  <si>
    <t>เงินสดจ่ายค่าดอกเบี้ย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</si>
</sst>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_(* #,##0_);_(* \(#,##0\);_(* &quot;-&quot;_);_(@_)"/>
    <numFmt numFmtId="171" formatCode="_(* #,##0.00_);_(* \(#,##0.00\);_(* &quot;-&quot;??_);_(@_)"/>
    <numFmt numFmtId="172" formatCode="#,##0;\(#,##0\)"/>
    <numFmt numFmtId="173" formatCode="#,##0;\(#,##0\);\-"/>
    <numFmt numFmtId="174" formatCode="#,##0.0;\(#,##0.0\)"/>
    <numFmt numFmtId="175" formatCode="#,##0.00;\(#,##0.00\);\-"/>
    <numFmt numFmtId="176" formatCode="#,##0.0;\(#,##0.0\);\-"/>
    <numFmt numFmtId="177" formatCode="&quot; $&quot;#,##0\ ;&quot; $(&quot;#,##0\);&quot; $- &quot;;@\ "/>
    <numFmt numFmtId="178" formatCode="#,##0.00\ ;&quot; (&quot;#,##0.00\);&quot; -&quot;#\ ;@\ "/>
    <numFmt numFmtId="179" formatCode="_(* #,##0_);_(* \(#,##0\);_(* &quot;-&quot;??_);_(@_)"/>
    <numFmt numFmtId="180" formatCode="General\ "/>
    <numFmt numFmtId="181" formatCode="_-* #,##0.00\ _€_-;\-* #,##0.00\ _€_-;_-* &quot;-&quot;??\ _€_-;_-@_-"/>
    <numFmt numFmtId="182" formatCode="_-* #,##0.00\ &quot;€&quot;_-;\-* #,##0.00\ &quot;€&quot;_-;_-* &quot;-&quot;??\ &quot;€&quot;_-;_-@_-"/>
    <numFmt numFmtId="183" formatCode="#,##0.00;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0"/>
      <name val="Angsana New"/>
      <family val="1"/>
    </font>
    <font>
      <sz val="14"/>
      <name val="Cordia New"/>
      <family val="2"/>
    </font>
    <font>
      <sz val="13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name val="新細明體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6"/>
      <name val="Georgia"/>
      <family val="1"/>
    </font>
    <font>
      <u val="single"/>
      <sz val="9"/>
      <color indexed="12"/>
      <name val="Arial"/>
      <family val="2"/>
    </font>
    <font>
      <u val="single"/>
      <sz val="10"/>
      <color indexed="12"/>
      <name val="Georg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00F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rgb="FF7A1818"/>
      <name val="Georgia"/>
      <family val="1"/>
    </font>
    <font>
      <u val="single"/>
      <sz val="9"/>
      <color theme="10"/>
      <name val="Arial"/>
      <family val="2"/>
    </font>
    <font>
      <u val="single"/>
      <sz val="10"/>
      <color rgb="FF0000FF"/>
      <name val="Georg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" fillId="0" borderId="0" applyFill="0" applyBorder="0" applyAlignment="0" applyProtection="0"/>
    <xf numFmtId="43" fontId="10" fillId="0" borderId="0" applyFont="0" applyFill="0" applyBorder="0" applyAlignment="0" applyProtection="0"/>
    <xf numFmtId="178" fontId="3" fillId="0" borderId="0" applyFill="0" applyBorder="0" applyAlignment="0" applyProtection="0"/>
    <xf numFmtId="181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>
      <protection locked="0"/>
    </xf>
    <xf numFmtId="180" fontId="11" fillId="0" borderId="0" applyFill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56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4" fillId="0" borderId="0" xfId="135" applyFont="1" applyFill="1" applyAlignment="1">
      <alignment horizontal="center" vertical="center"/>
      <protection/>
    </xf>
    <xf numFmtId="0" fontId="4" fillId="0" borderId="0" xfId="135" applyFont="1" applyFill="1" applyAlignment="1">
      <alignment horizontal="right" vertical="center"/>
      <protection/>
    </xf>
    <xf numFmtId="173" fontId="4" fillId="0" borderId="0" xfId="135" applyNumberFormat="1" applyFont="1" applyFill="1" applyAlignment="1">
      <alignment horizontal="right" vertical="center"/>
      <protection/>
    </xf>
    <xf numFmtId="0" fontId="4" fillId="0" borderId="0" xfId="135" applyFont="1" applyFill="1" applyAlignment="1">
      <alignment vertical="center"/>
      <protection/>
    </xf>
    <xf numFmtId="173" fontId="6" fillId="0" borderId="11" xfId="92" applyNumberFormat="1" applyFont="1" applyFill="1" applyBorder="1" applyAlignment="1">
      <alignment horizontal="right" vertical="center"/>
      <protection/>
    </xf>
    <xf numFmtId="172" fontId="7" fillId="0" borderId="11" xfId="0" applyNumberFormat="1" applyFont="1" applyFill="1" applyBorder="1" applyAlignment="1">
      <alignment horizontal="left" vertical="center"/>
    </xf>
    <xf numFmtId="173" fontId="6" fillId="0" borderId="0" xfId="92" applyNumberFormat="1" applyFont="1" applyFill="1" applyBorder="1" applyAlignment="1">
      <alignment horizontal="right" vertical="center"/>
      <protection/>
    </xf>
    <xf numFmtId="172" fontId="6" fillId="0" borderId="0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left" vertical="center"/>
    </xf>
    <xf numFmtId="170" fontId="6" fillId="0" borderId="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right" vertical="center"/>
    </xf>
    <xf numFmtId="170" fontId="6" fillId="0" borderId="11" xfId="0" applyNumberFormat="1" applyFont="1" applyFill="1" applyBorder="1" applyAlignment="1">
      <alignment horizontal="left" vertical="center"/>
    </xf>
    <xf numFmtId="170" fontId="6" fillId="0" borderId="11" xfId="0" applyNumberFormat="1" applyFont="1" applyFill="1" applyBorder="1" applyAlignment="1">
      <alignment horizontal="center" vertical="center"/>
    </xf>
    <xf numFmtId="172" fontId="7" fillId="0" borderId="0" xfId="134" applyNumberFormat="1" applyFont="1" applyFill="1" applyBorder="1" applyAlignment="1">
      <alignment horizontal="left" vertical="center"/>
      <protection/>
    </xf>
    <xf numFmtId="172" fontId="7" fillId="0" borderId="0" xfId="92" applyNumberFormat="1" applyFont="1" applyFill="1" applyBorder="1" applyAlignment="1">
      <alignment horizontal="left" vertical="center"/>
      <protection/>
    </xf>
    <xf numFmtId="0" fontId="6" fillId="0" borderId="0" xfId="135" applyFont="1" applyFill="1" applyAlignment="1">
      <alignment vertical="center"/>
      <protection/>
    </xf>
    <xf numFmtId="172" fontId="7" fillId="0" borderId="11" xfId="137" applyNumberFormat="1" applyFont="1" applyFill="1" applyBorder="1" applyAlignment="1">
      <alignment horizontal="left" vertical="center"/>
      <protection/>
    </xf>
    <xf numFmtId="0" fontId="6" fillId="0" borderId="11" xfId="135" applyFont="1" applyFill="1" applyBorder="1" applyAlignment="1">
      <alignment horizontal="center" vertical="center"/>
      <protection/>
    </xf>
    <xf numFmtId="0" fontId="6" fillId="0" borderId="11" xfId="135" applyFont="1" applyFill="1" applyBorder="1" applyAlignment="1">
      <alignment horizontal="right" vertical="center"/>
      <protection/>
    </xf>
    <xf numFmtId="173" fontId="6" fillId="0" borderId="11" xfId="135" applyNumberFormat="1" applyFont="1" applyFill="1" applyBorder="1" applyAlignment="1">
      <alignment horizontal="right" vertical="center"/>
      <protection/>
    </xf>
    <xf numFmtId="172" fontId="6" fillId="0" borderId="11" xfId="92" applyNumberFormat="1" applyFont="1" applyFill="1" applyBorder="1" applyAlignment="1">
      <alignment horizontal="left" vertical="center"/>
      <protection/>
    </xf>
    <xf numFmtId="0" fontId="6" fillId="0" borderId="11" xfId="135" applyFont="1" applyFill="1" applyBorder="1" applyAlignment="1">
      <alignment horizontal="left" vertical="center" shrinkToFit="1"/>
      <protection/>
    </xf>
    <xf numFmtId="0" fontId="6" fillId="0" borderId="11" xfId="135" applyFont="1" applyFill="1" applyBorder="1" applyAlignment="1">
      <alignment vertical="center"/>
      <protection/>
    </xf>
    <xf numFmtId="173" fontId="6" fillId="0" borderId="11" xfId="46" applyNumberFormat="1" applyFont="1" applyFill="1" applyBorder="1" applyAlignment="1">
      <alignment horizontal="right" vertical="center"/>
    </xf>
    <xf numFmtId="172" fontId="6" fillId="0" borderId="0" xfId="92" applyNumberFormat="1" applyFont="1" applyFill="1" applyBorder="1" applyAlignment="1">
      <alignment horizontal="center" vertical="center"/>
      <protection/>
    </xf>
    <xf numFmtId="172" fontId="6" fillId="0" borderId="0" xfId="92" applyNumberFormat="1" applyFont="1" applyFill="1" applyBorder="1" applyAlignment="1">
      <alignment horizontal="left" vertical="center"/>
      <protection/>
    </xf>
    <xf numFmtId="172" fontId="6" fillId="0" borderId="0" xfId="92" applyNumberFormat="1" applyFont="1" applyFill="1" applyBorder="1" applyAlignment="1">
      <alignment horizontal="right" vertical="center"/>
      <protection/>
    </xf>
    <xf numFmtId="172" fontId="6" fillId="0" borderId="0" xfId="92" applyNumberFormat="1" applyFont="1" applyFill="1" applyBorder="1" applyAlignment="1">
      <alignment vertical="center"/>
      <protection/>
    </xf>
    <xf numFmtId="172" fontId="7" fillId="0" borderId="11" xfId="92" applyNumberFormat="1" applyFont="1" applyFill="1" applyBorder="1" applyAlignment="1">
      <alignment horizontal="left" vertical="center"/>
      <protection/>
    </xf>
    <xf numFmtId="172" fontId="6" fillId="0" borderId="11" xfId="92" applyNumberFormat="1" applyFont="1" applyFill="1" applyBorder="1" applyAlignment="1">
      <alignment horizontal="center" vertical="center"/>
      <protection/>
    </xf>
    <xf numFmtId="172" fontId="6" fillId="0" borderId="11" xfId="92" applyNumberFormat="1" applyFont="1" applyFill="1" applyBorder="1" applyAlignment="1">
      <alignment horizontal="right" vertical="center"/>
      <protection/>
    </xf>
    <xf numFmtId="172" fontId="6" fillId="0" borderId="11" xfId="92" applyNumberFormat="1" applyFont="1" applyFill="1" applyBorder="1" applyAlignment="1">
      <alignment vertical="center"/>
      <protection/>
    </xf>
    <xf numFmtId="173" fontId="7" fillId="0" borderId="11" xfId="0" applyNumberFormat="1" applyFont="1" applyFill="1" applyBorder="1" applyAlignment="1">
      <alignment horizontal="right" vertical="center"/>
    </xf>
    <xf numFmtId="172" fontId="6" fillId="0" borderId="0" xfId="134" applyNumberFormat="1" applyFont="1" applyFill="1" applyBorder="1" applyAlignment="1">
      <alignment horizontal="center" vertical="center"/>
      <protection/>
    </xf>
    <xf numFmtId="172" fontId="6" fillId="0" borderId="0" xfId="134" applyNumberFormat="1" applyFont="1" applyFill="1" applyBorder="1" applyAlignment="1">
      <alignment horizontal="left" vertical="center"/>
      <protection/>
    </xf>
    <xf numFmtId="173" fontId="6" fillId="0" borderId="0" xfId="134" applyNumberFormat="1" applyFont="1" applyFill="1" applyBorder="1" applyAlignment="1">
      <alignment horizontal="right" vertical="center"/>
      <protection/>
    </xf>
    <xf numFmtId="170" fontId="6" fillId="0" borderId="0" xfId="134" applyNumberFormat="1" applyFont="1" applyFill="1" applyBorder="1" applyAlignment="1">
      <alignment horizontal="left" vertical="center"/>
      <protection/>
    </xf>
    <xf numFmtId="170" fontId="6" fillId="0" borderId="0" xfId="134" applyNumberFormat="1" applyFont="1" applyFill="1" applyBorder="1" applyAlignment="1">
      <alignment horizontal="center" vertical="center"/>
      <protection/>
    </xf>
    <xf numFmtId="172" fontId="6" fillId="0" borderId="0" xfId="134" applyNumberFormat="1" applyFont="1" applyFill="1" applyBorder="1" applyAlignment="1">
      <alignment vertical="center"/>
      <protection/>
    </xf>
    <xf numFmtId="172" fontId="7" fillId="0" borderId="11" xfId="136" applyNumberFormat="1" applyFont="1" applyFill="1" applyBorder="1" applyAlignment="1">
      <alignment horizontal="left" vertical="center"/>
      <protection/>
    </xf>
    <xf numFmtId="172" fontId="7" fillId="0" borderId="11" xfId="134" applyNumberFormat="1" applyFont="1" applyFill="1" applyBorder="1" applyAlignment="1">
      <alignment horizontal="left" vertical="center"/>
      <protection/>
    </xf>
    <xf numFmtId="172" fontId="6" fillId="0" borderId="11" xfId="134" applyNumberFormat="1" applyFont="1" applyFill="1" applyBorder="1" applyAlignment="1">
      <alignment horizontal="center" vertical="center"/>
      <protection/>
    </xf>
    <xf numFmtId="172" fontId="6" fillId="0" borderId="11" xfId="134" applyNumberFormat="1" applyFont="1" applyFill="1" applyBorder="1" applyAlignment="1">
      <alignment horizontal="left" vertical="center"/>
      <protection/>
    </xf>
    <xf numFmtId="173" fontId="6" fillId="0" borderId="11" xfId="134" applyNumberFormat="1" applyFont="1" applyFill="1" applyBorder="1" applyAlignment="1">
      <alignment horizontal="right" vertical="center"/>
      <protection/>
    </xf>
    <xf numFmtId="170" fontId="6" fillId="0" borderId="11" xfId="134" applyNumberFormat="1" applyFont="1" applyFill="1" applyBorder="1" applyAlignment="1">
      <alignment horizontal="left" vertical="center"/>
      <protection/>
    </xf>
    <xf numFmtId="170" fontId="6" fillId="0" borderId="11" xfId="134" applyNumberFormat="1" applyFont="1" applyFill="1" applyBorder="1" applyAlignment="1">
      <alignment horizontal="center" vertical="center"/>
      <protection/>
    </xf>
    <xf numFmtId="172" fontId="7" fillId="0" borderId="0" xfId="134" applyNumberFormat="1" applyFont="1" applyFill="1" applyBorder="1" applyAlignment="1">
      <alignment vertical="center"/>
      <protection/>
    </xf>
    <xf numFmtId="170" fontId="7" fillId="0" borderId="11" xfId="134" applyNumberFormat="1" applyFont="1" applyFill="1" applyBorder="1" applyAlignment="1">
      <alignment horizontal="right" vertical="center"/>
      <protection/>
    </xf>
    <xf numFmtId="170" fontId="7" fillId="0" borderId="0" xfId="134" applyNumberFormat="1" applyFont="1" applyFill="1" applyBorder="1" applyAlignment="1">
      <alignment horizontal="right" vertical="center"/>
      <protection/>
    </xf>
    <xf numFmtId="173" fontId="7" fillId="0" borderId="0" xfId="134" applyNumberFormat="1" applyFont="1" applyFill="1" applyBorder="1" applyAlignment="1">
      <alignment horizontal="right" vertical="center"/>
      <protection/>
    </xf>
    <xf numFmtId="172" fontId="7" fillId="0" borderId="0" xfId="134" applyNumberFormat="1" applyFont="1" applyFill="1" applyBorder="1" applyAlignment="1">
      <alignment horizontal="center" vertical="center"/>
      <protection/>
    </xf>
    <xf numFmtId="173" fontId="7" fillId="0" borderId="0" xfId="118" applyNumberFormat="1" applyFont="1" applyFill="1" applyBorder="1" applyAlignment="1">
      <alignment horizontal="right" vertical="center"/>
      <protection/>
    </xf>
    <xf numFmtId="172" fontId="7" fillId="0" borderId="0" xfId="118" applyNumberFormat="1" applyFont="1" applyFill="1" applyBorder="1" applyAlignment="1">
      <alignment horizontal="left" vertical="center"/>
      <protection/>
    </xf>
    <xf numFmtId="172" fontId="7" fillId="0" borderId="0" xfId="118" applyNumberFormat="1" applyFont="1" applyFill="1" applyBorder="1" applyAlignment="1">
      <alignment horizontal="center" vertical="center"/>
      <protection/>
    </xf>
    <xf numFmtId="172" fontId="7" fillId="0" borderId="11" xfId="134" applyNumberFormat="1" applyFont="1" applyFill="1" applyBorder="1" applyAlignment="1">
      <alignment horizontal="center" vertical="center"/>
      <protection/>
    </xf>
    <xf numFmtId="170" fontId="6" fillId="0" borderId="0" xfId="134" applyNumberFormat="1" applyFont="1" applyFill="1" applyBorder="1" applyAlignment="1">
      <alignment horizontal="right" vertical="center"/>
      <protection/>
    </xf>
    <xf numFmtId="173" fontId="6" fillId="0" borderId="12" xfId="134" applyNumberFormat="1" applyFont="1" applyFill="1" applyBorder="1" applyAlignment="1">
      <alignment horizontal="right" vertical="center"/>
      <protection/>
    </xf>
    <xf numFmtId="172" fontId="6" fillId="0" borderId="0" xfId="134" applyNumberFormat="1" applyFont="1" applyFill="1" applyBorder="1" applyAlignment="1" quotePrefix="1">
      <alignment horizontal="left" vertical="center"/>
      <protection/>
    </xf>
    <xf numFmtId="175" fontId="6" fillId="0" borderId="0" xfId="134" applyNumberFormat="1" applyFont="1" applyFill="1" applyBorder="1" applyAlignment="1">
      <alignment horizontal="right" vertical="center"/>
      <protection/>
    </xf>
    <xf numFmtId="172" fontId="6" fillId="0" borderId="0" xfId="118" applyNumberFormat="1" applyFont="1" applyFill="1" applyBorder="1" applyAlignment="1" quotePrefix="1">
      <alignment horizontal="left" vertical="center"/>
      <protection/>
    </xf>
    <xf numFmtId="175" fontId="6" fillId="0" borderId="11" xfId="134" applyNumberFormat="1" applyFont="1" applyFill="1" applyBorder="1" applyAlignment="1">
      <alignment horizontal="right" vertical="center"/>
      <protection/>
    </xf>
    <xf numFmtId="172" fontId="6" fillId="0" borderId="0" xfId="118" applyNumberFormat="1" applyFont="1" applyFill="1" applyBorder="1" applyAlignment="1">
      <alignment horizontal="left" vertical="center"/>
      <protection/>
    </xf>
    <xf numFmtId="172" fontId="6" fillId="0" borderId="0" xfId="118" applyNumberFormat="1" applyFont="1" applyFill="1" applyBorder="1" applyAlignment="1">
      <alignment horizontal="center" vertical="center"/>
      <protection/>
    </xf>
    <xf numFmtId="173" fontId="6" fillId="0" borderId="0" xfId="118" applyNumberFormat="1" applyFont="1" applyFill="1" applyBorder="1" applyAlignment="1">
      <alignment horizontal="right" vertical="center"/>
      <protection/>
    </xf>
    <xf numFmtId="170" fontId="6" fillId="0" borderId="0" xfId="118" applyNumberFormat="1" applyFont="1" applyFill="1" applyBorder="1" applyAlignment="1">
      <alignment horizontal="left" vertical="center"/>
      <protection/>
    </xf>
    <xf numFmtId="170" fontId="6" fillId="0" borderId="0" xfId="118" applyNumberFormat="1" applyFont="1" applyFill="1" applyBorder="1" applyAlignment="1">
      <alignment horizontal="center" vertical="center"/>
      <protection/>
    </xf>
    <xf numFmtId="175" fontId="6" fillId="0" borderId="0" xfId="118" applyNumberFormat="1" applyFont="1" applyFill="1" applyBorder="1" applyAlignment="1">
      <alignment horizontal="right" vertical="center"/>
      <protection/>
    </xf>
    <xf numFmtId="0" fontId="7" fillId="0" borderId="0" xfId="135" applyFont="1" applyFill="1" applyAlignment="1">
      <alignment vertical="center"/>
      <protection/>
    </xf>
    <xf numFmtId="0" fontId="6" fillId="0" borderId="0" xfId="135" applyFont="1" applyFill="1" applyAlignment="1">
      <alignment horizontal="center" vertical="center"/>
      <protection/>
    </xf>
    <xf numFmtId="0" fontId="6" fillId="0" borderId="0" xfId="135" applyFont="1" applyFill="1" applyAlignment="1">
      <alignment horizontal="right" vertical="center"/>
      <protection/>
    </xf>
    <xf numFmtId="173" fontId="6" fillId="0" borderId="0" xfId="135" applyNumberFormat="1" applyFont="1" applyFill="1" applyAlignment="1">
      <alignment horizontal="right" vertical="center"/>
      <protection/>
    </xf>
    <xf numFmtId="0" fontId="7" fillId="0" borderId="11" xfId="135" applyFont="1" applyFill="1" applyBorder="1" applyAlignment="1">
      <alignment vertical="center"/>
      <protection/>
    </xf>
    <xf numFmtId="0" fontId="8" fillId="0" borderId="0" xfId="135" applyFont="1" applyFill="1" applyBorder="1" applyAlignment="1">
      <alignment vertical="center"/>
      <protection/>
    </xf>
    <xf numFmtId="0" fontId="9" fillId="0" borderId="0" xfId="135" applyFont="1" applyFill="1" applyBorder="1" applyAlignment="1">
      <alignment horizontal="right" vertical="center"/>
      <protection/>
    </xf>
    <xf numFmtId="0" fontId="9" fillId="0" borderId="0" xfId="135" applyFont="1" applyFill="1" applyBorder="1" applyAlignment="1">
      <alignment horizontal="center" vertical="center"/>
      <protection/>
    </xf>
    <xf numFmtId="173" fontId="9" fillId="0" borderId="11" xfId="135" applyNumberFormat="1" applyFont="1" applyFill="1" applyBorder="1" applyAlignment="1">
      <alignment horizontal="right" vertical="center"/>
      <protection/>
    </xf>
    <xf numFmtId="0" fontId="9" fillId="0" borderId="11" xfId="135" applyFont="1" applyFill="1" applyBorder="1" applyAlignment="1">
      <alignment horizontal="right" vertical="center"/>
      <protection/>
    </xf>
    <xf numFmtId="0" fontId="8" fillId="0" borderId="0" xfId="135" applyFont="1" applyFill="1" applyAlignment="1">
      <alignment vertical="center"/>
      <protection/>
    </xf>
    <xf numFmtId="173" fontId="9" fillId="0" borderId="0" xfId="135" applyNumberFormat="1" applyFont="1" applyFill="1" applyBorder="1" applyAlignment="1">
      <alignment horizontal="right" vertical="center"/>
      <protection/>
    </xf>
    <xf numFmtId="0" fontId="9" fillId="0" borderId="0" xfId="135" applyFont="1" applyFill="1" applyAlignment="1">
      <alignment horizontal="center" vertical="center"/>
      <protection/>
    </xf>
    <xf numFmtId="171" fontId="9" fillId="0" borderId="0" xfId="46" applyFont="1" applyFill="1" applyAlignment="1">
      <alignment horizontal="right" vertical="center"/>
    </xf>
    <xf numFmtId="173" fontId="9" fillId="0" borderId="0" xfId="46" applyNumberFormat="1" applyFont="1" applyFill="1" applyAlignment="1">
      <alignment horizontal="right" vertical="center"/>
    </xf>
    <xf numFmtId="173" fontId="9" fillId="0" borderId="0" xfId="92" applyNumberFormat="1" applyFont="1" applyFill="1" applyBorder="1" applyAlignment="1">
      <alignment horizontal="right" vertical="center"/>
      <protection/>
    </xf>
    <xf numFmtId="173" fontId="8" fillId="0" borderId="0" xfId="135" applyNumberFormat="1" applyFont="1" applyFill="1" applyAlignment="1">
      <alignment horizontal="right" vertical="center"/>
      <protection/>
    </xf>
    <xf numFmtId="171" fontId="9" fillId="0" borderId="0" xfId="46" applyFont="1" applyFill="1" applyBorder="1" applyAlignment="1">
      <alignment horizontal="right" vertical="center" wrapText="1"/>
    </xf>
    <xf numFmtId="173" fontId="9" fillId="0" borderId="0" xfId="46" applyNumberFormat="1" applyFont="1" applyFill="1" applyBorder="1" applyAlignment="1">
      <alignment horizontal="right" vertical="center" wrapText="1"/>
    </xf>
    <xf numFmtId="172" fontId="9" fillId="0" borderId="0" xfId="92" applyNumberFormat="1" applyFont="1" applyFill="1" applyBorder="1" applyAlignment="1">
      <alignment horizontal="left" vertical="center"/>
      <protection/>
    </xf>
    <xf numFmtId="0" fontId="8" fillId="0" borderId="0" xfId="135" applyFont="1" applyFill="1" applyAlignment="1">
      <alignment horizontal="center" vertical="center"/>
      <protection/>
    </xf>
    <xf numFmtId="172" fontId="8" fillId="0" borderId="0" xfId="92" applyNumberFormat="1" applyFont="1" applyFill="1" applyBorder="1" applyAlignment="1">
      <alignment horizontal="left" vertical="center"/>
      <protection/>
    </xf>
    <xf numFmtId="0" fontId="8" fillId="0" borderId="0" xfId="135" applyFont="1" applyFill="1" applyBorder="1" applyAlignment="1">
      <alignment horizontal="center" vertical="center"/>
      <protection/>
    </xf>
    <xf numFmtId="170" fontId="8" fillId="0" borderId="0" xfId="135" applyNumberFormat="1" applyFont="1" applyFill="1" applyBorder="1" applyAlignment="1">
      <alignment horizontal="right" vertical="center"/>
      <protection/>
    </xf>
    <xf numFmtId="172" fontId="8" fillId="0" borderId="0" xfId="92" applyNumberFormat="1" applyFont="1" applyFill="1" applyAlignment="1">
      <alignment vertical="center"/>
      <protection/>
    </xf>
    <xf numFmtId="170" fontId="8" fillId="0" borderId="0" xfId="135" applyNumberFormat="1" applyFont="1" applyFill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left" vertical="center"/>
    </xf>
    <xf numFmtId="173" fontId="8" fillId="0" borderId="11" xfId="0" applyNumberFormat="1" applyFont="1" applyFill="1" applyBorder="1" applyAlignment="1">
      <alignment horizontal="right" vertical="center"/>
    </xf>
    <xf numFmtId="173" fontId="9" fillId="0" borderId="11" xfId="0" applyNumberFormat="1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center" vertical="center"/>
    </xf>
    <xf numFmtId="173" fontId="9" fillId="0" borderId="11" xfId="118" applyNumberFormat="1" applyFont="1" applyFill="1" applyBorder="1" applyAlignment="1">
      <alignment horizontal="right" vertical="center"/>
      <protection/>
    </xf>
    <xf numFmtId="172" fontId="9" fillId="0" borderId="0" xfId="118" applyNumberFormat="1" applyFont="1" applyFill="1" applyBorder="1" applyAlignment="1">
      <alignment horizontal="left" vertical="center"/>
      <protection/>
    </xf>
    <xf numFmtId="172" fontId="9" fillId="0" borderId="0" xfId="118" applyNumberFormat="1" applyFont="1" applyFill="1" applyBorder="1" applyAlignment="1">
      <alignment horizontal="center" vertical="center"/>
      <protection/>
    </xf>
    <xf numFmtId="172" fontId="8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 quotePrefix="1">
      <alignment horizontal="left" vertical="center"/>
    </xf>
    <xf numFmtId="173" fontId="9" fillId="0" borderId="0" xfId="118" applyNumberFormat="1" applyFont="1" applyFill="1" applyBorder="1" applyAlignment="1">
      <alignment horizontal="right" vertical="center"/>
      <protection/>
    </xf>
    <xf numFmtId="173" fontId="8" fillId="0" borderId="0" xfId="118" applyNumberFormat="1" applyFont="1" applyFill="1" applyBorder="1" applyAlignment="1">
      <alignment horizontal="right" vertical="center"/>
      <protection/>
    </xf>
    <xf numFmtId="173" fontId="8" fillId="0" borderId="11" xfId="118" applyNumberFormat="1" applyFont="1" applyFill="1" applyBorder="1" applyAlignment="1">
      <alignment horizontal="right" vertical="center"/>
      <protection/>
    </xf>
    <xf numFmtId="172" fontId="8" fillId="0" borderId="0" xfId="118" applyNumberFormat="1" applyFont="1" applyFill="1" applyBorder="1" applyAlignment="1">
      <alignment horizontal="left" vertical="center"/>
      <protection/>
    </xf>
    <xf numFmtId="172" fontId="8" fillId="0" borderId="0" xfId="118" applyNumberFormat="1" applyFont="1" applyFill="1" applyBorder="1" applyAlignment="1">
      <alignment horizontal="center" vertical="center"/>
      <protection/>
    </xf>
    <xf numFmtId="173" fontId="8" fillId="0" borderId="12" xfId="118" applyNumberFormat="1" applyFont="1" applyFill="1" applyBorder="1" applyAlignment="1">
      <alignment horizontal="right" vertical="center"/>
      <protection/>
    </xf>
    <xf numFmtId="173" fontId="8" fillId="0" borderId="0" xfId="42" applyNumberFormat="1" applyFont="1" applyFill="1" applyAlignment="1">
      <alignment vertical="center"/>
    </xf>
    <xf numFmtId="173" fontId="8" fillId="0" borderId="0" xfId="135" applyNumberFormat="1" applyFont="1" applyFill="1" applyAlignment="1">
      <alignment vertical="center"/>
      <protection/>
    </xf>
    <xf numFmtId="173" fontId="8" fillId="0" borderId="0" xfId="42" applyNumberFormat="1" applyFont="1" applyFill="1" applyAlignment="1">
      <alignment horizontal="right" vertical="center"/>
    </xf>
    <xf numFmtId="173" fontId="8" fillId="0" borderId="11" xfId="135" applyNumberFormat="1" applyFont="1" applyFill="1" applyBorder="1" applyAlignment="1">
      <alignment horizontal="right" vertical="center"/>
      <protection/>
    </xf>
    <xf numFmtId="173" fontId="8" fillId="0" borderId="0" xfId="135" applyNumberFormat="1" applyFont="1" applyFill="1" applyBorder="1" applyAlignment="1">
      <alignment horizontal="right" vertical="center"/>
      <protection/>
    </xf>
    <xf numFmtId="173" fontId="8" fillId="0" borderId="11" xfId="135" applyNumberFormat="1" applyFont="1" applyFill="1" applyBorder="1" applyAlignment="1">
      <alignment vertical="center"/>
      <protection/>
    </xf>
    <xf numFmtId="173" fontId="8" fillId="0" borderId="0" xfId="42" applyNumberFormat="1" applyFont="1" applyFill="1" applyBorder="1" applyAlignment="1">
      <alignment horizontal="right" vertical="center"/>
    </xf>
    <xf numFmtId="173" fontId="8" fillId="0" borderId="12" xfId="135" applyNumberFormat="1" applyFont="1" applyFill="1" applyBorder="1" applyAlignment="1">
      <alignment horizontal="right" vertical="center"/>
      <protection/>
    </xf>
    <xf numFmtId="173" fontId="6" fillId="0" borderId="0" xfId="92" applyNumberFormat="1" applyFont="1" applyFill="1" applyBorder="1" applyAlignment="1">
      <alignment horizontal="center" vertical="center"/>
      <protection/>
    </xf>
    <xf numFmtId="172" fontId="7" fillId="0" borderId="0" xfId="92" applyNumberFormat="1" applyFont="1" applyFill="1" applyBorder="1" applyAlignment="1">
      <alignment horizontal="right" vertical="center"/>
      <protection/>
    </xf>
    <xf numFmtId="172" fontId="7" fillId="0" borderId="0" xfId="92" applyNumberFormat="1" applyFont="1" applyFill="1" applyBorder="1" applyAlignment="1" quotePrefix="1">
      <alignment horizontal="right" vertical="center"/>
      <protection/>
    </xf>
    <xf numFmtId="0" fontId="6" fillId="0" borderId="0" xfId="135" applyFont="1" applyFill="1" applyAlignment="1" quotePrefix="1">
      <alignment vertical="center"/>
      <protection/>
    </xf>
    <xf numFmtId="3" fontId="6" fillId="0" borderId="0" xfId="92" applyNumberFormat="1" applyFont="1" applyFill="1" applyBorder="1" applyAlignment="1">
      <alignment horizontal="right" vertical="center"/>
      <protection/>
    </xf>
    <xf numFmtId="173" fontId="6" fillId="0" borderId="12" xfId="92" applyNumberFormat="1" applyFont="1" applyFill="1" applyBorder="1" applyAlignment="1">
      <alignment horizontal="right" vertical="center"/>
      <protection/>
    </xf>
    <xf numFmtId="173" fontId="9" fillId="0" borderId="0" xfId="46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173" fontId="9" fillId="0" borderId="11" xfId="46" applyNumberFormat="1" applyFont="1" applyFill="1" applyBorder="1" applyAlignment="1">
      <alignment horizontal="center" vertical="center" wrapText="1"/>
    </xf>
    <xf numFmtId="173" fontId="8" fillId="0" borderId="0" xfId="135" applyNumberFormat="1" applyFont="1" applyFill="1" applyAlignment="1">
      <alignment horizontal="center" vertical="center"/>
      <protection/>
    </xf>
    <xf numFmtId="173" fontId="8" fillId="0" borderId="11" xfId="42" applyNumberFormat="1" applyFont="1" applyFill="1" applyBorder="1" applyAlignment="1">
      <alignment vertical="center"/>
    </xf>
    <xf numFmtId="173" fontId="9" fillId="0" borderId="0" xfId="134" applyNumberFormat="1" applyFont="1" applyFill="1" applyBorder="1" applyAlignment="1">
      <alignment horizontal="right" vertical="center"/>
      <protection/>
    </xf>
    <xf numFmtId="172" fontId="9" fillId="0" borderId="0" xfId="134" applyNumberFormat="1" applyFont="1" applyFill="1" applyBorder="1" applyAlignment="1">
      <alignment horizontal="left" vertical="center"/>
      <protection/>
    </xf>
    <xf numFmtId="172" fontId="9" fillId="0" borderId="0" xfId="134" applyNumberFormat="1" applyFont="1" applyFill="1" applyBorder="1" applyAlignment="1">
      <alignment horizontal="center" vertical="center"/>
      <protection/>
    </xf>
    <xf numFmtId="173" fontId="8" fillId="0" borderId="0" xfId="0" applyNumberFormat="1" applyFont="1" applyFill="1" applyAlignment="1">
      <alignment horizontal="right" vertical="center"/>
    </xf>
    <xf numFmtId="170" fontId="8" fillId="0" borderId="0" xfId="0" applyNumberFormat="1" applyFont="1" applyFill="1" applyAlignment="1">
      <alignment horizontal="right" vertical="center"/>
    </xf>
    <xf numFmtId="173" fontId="8" fillId="0" borderId="13" xfId="13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179" fontId="6" fillId="0" borderId="0" xfId="42" applyNumberFormat="1" applyFont="1" applyFill="1" applyAlignment="1">
      <alignment vertical="center"/>
    </xf>
    <xf numFmtId="173" fontId="8" fillId="0" borderId="0" xfId="135" applyNumberFormat="1" applyFont="1" applyFill="1" applyBorder="1" applyAlignment="1">
      <alignment vertical="center"/>
      <protection/>
    </xf>
    <xf numFmtId="173" fontId="7" fillId="0" borderId="0" xfId="0" applyNumberFormat="1" applyFont="1" applyFill="1" applyBorder="1" applyAlignment="1">
      <alignment horizontal="right" vertical="center"/>
    </xf>
    <xf numFmtId="173" fontId="7" fillId="0" borderId="11" xfId="135" applyNumberFormat="1" applyFont="1" applyFill="1" applyBorder="1" applyAlignment="1">
      <alignment horizontal="right" vertical="center"/>
      <protection/>
    </xf>
    <xf numFmtId="172" fontId="7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left" vertical="center"/>
    </xf>
    <xf numFmtId="173" fontId="6" fillId="0" borderId="0" xfId="118" applyNumberFormat="1" applyFont="1" applyFill="1" applyBorder="1" applyAlignment="1">
      <alignment vertical="center"/>
      <protection/>
    </xf>
    <xf numFmtId="173" fontId="8" fillId="0" borderId="11" xfId="118" applyNumberFormat="1" applyFont="1" applyFill="1" applyBorder="1" applyAlignment="1">
      <alignment vertical="center"/>
      <protection/>
    </xf>
    <xf numFmtId="172" fontId="9" fillId="0" borderId="0" xfId="118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horizontal="center" vertical="center"/>
    </xf>
    <xf numFmtId="173" fontId="6" fillId="0" borderId="0" xfId="92" applyNumberFormat="1" applyFont="1" applyFill="1" applyAlignment="1">
      <alignment horizontal="right" vertical="center"/>
      <protection/>
    </xf>
    <xf numFmtId="170" fontId="6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 quotePrefix="1">
      <alignment horizontal="center" vertical="center"/>
    </xf>
    <xf numFmtId="173" fontId="6" fillId="0" borderId="12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170" fontId="6" fillId="0" borderId="0" xfId="92" applyNumberFormat="1" applyFont="1" applyFill="1" applyBorder="1" applyAlignment="1">
      <alignment horizontal="center" vertical="center"/>
      <protection/>
    </xf>
    <xf numFmtId="172" fontId="8" fillId="0" borderId="11" xfId="0" applyNumberFormat="1" applyFont="1" applyFill="1" applyBorder="1" applyAlignment="1">
      <alignment horizontal="left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left" vertical="center"/>
    </xf>
    <xf numFmtId="172" fontId="8" fillId="0" borderId="11" xfId="118" applyNumberFormat="1" applyFont="1" applyFill="1" applyBorder="1" applyAlignment="1">
      <alignment horizontal="left" vertical="center"/>
      <protection/>
    </xf>
    <xf numFmtId="172" fontId="8" fillId="0" borderId="11" xfId="118" applyNumberFormat="1" applyFont="1" applyFill="1" applyBorder="1" applyAlignment="1">
      <alignment horizontal="center" vertical="center"/>
      <protection/>
    </xf>
    <xf numFmtId="173" fontId="6" fillId="0" borderId="0" xfId="135" applyNumberFormat="1" applyFont="1" applyFill="1" applyAlignment="1">
      <alignment horizontal="center" vertical="center"/>
      <protection/>
    </xf>
    <xf numFmtId="173" fontId="6" fillId="0" borderId="11" xfId="135" applyNumberFormat="1" applyFont="1" applyFill="1" applyBorder="1" applyAlignment="1">
      <alignment horizontal="center" vertical="center"/>
      <protection/>
    </xf>
    <xf numFmtId="173" fontId="4" fillId="0" borderId="0" xfId="135" applyNumberFormat="1" applyFont="1" applyFill="1" applyAlignment="1">
      <alignment horizontal="center" vertical="center"/>
      <protection/>
    </xf>
    <xf numFmtId="173" fontId="9" fillId="0" borderId="0" xfId="46" applyNumberFormat="1" applyFont="1" applyFill="1" applyAlignment="1">
      <alignment horizontal="center" vertical="center"/>
    </xf>
    <xf numFmtId="173" fontId="9" fillId="0" borderId="0" xfId="92" applyNumberFormat="1" applyFont="1" applyFill="1" applyBorder="1" applyAlignment="1">
      <alignment horizontal="center" vertical="center"/>
      <protection/>
    </xf>
    <xf numFmtId="173" fontId="9" fillId="0" borderId="0" xfId="46" applyNumberFormat="1" applyFont="1" applyFill="1" applyBorder="1" applyAlignment="1">
      <alignment horizontal="center" vertical="center" wrapText="1"/>
    </xf>
    <xf numFmtId="172" fontId="7" fillId="0" borderId="0" xfId="134" applyNumberFormat="1" applyFont="1" applyFill="1" applyBorder="1" applyAlignment="1">
      <alignment horizontal="right" vertical="center"/>
      <protection/>
    </xf>
    <xf numFmtId="173" fontId="8" fillId="0" borderId="0" xfId="42" applyNumberFormat="1" applyFont="1" applyFill="1" applyAlignment="1">
      <alignment horizontal="center" vertical="center"/>
    </xf>
    <xf numFmtId="173" fontId="8" fillId="0" borderId="0" xfId="135" applyNumberFormat="1" applyFont="1" applyFill="1" applyBorder="1" applyAlignment="1">
      <alignment horizontal="center" vertical="center"/>
      <protection/>
    </xf>
    <xf numFmtId="173" fontId="8" fillId="0" borderId="0" xfId="42" applyNumberFormat="1" applyFont="1" applyFill="1" applyBorder="1" applyAlignment="1">
      <alignment horizontal="center" vertical="center"/>
    </xf>
    <xf numFmtId="173" fontId="8" fillId="0" borderId="0" xfId="42" applyNumberFormat="1" applyFont="1" applyFill="1" applyBorder="1" applyAlignment="1">
      <alignment vertical="center"/>
    </xf>
    <xf numFmtId="0" fontId="8" fillId="0" borderId="0" xfId="92" applyFont="1" applyFill="1" applyBorder="1" applyAlignment="1">
      <alignment vertical="center"/>
      <protection/>
    </xf>
    <xf numFmtId="172" fontId="8" fillId="0" borderId="0" xfId="135" applyNumberFormat="1" applyFont="1" applyFill="1" applyBorder="1" applyAlignment="1">
      <alignment vertical="center"/>
      <protection/>
    </xf>
    <xf numFmtId="172" fontId="8" fillId="0" borderId="0" xfId="92" applyNumberFormat="1" applyFont="1" applyFill="1" applyBorder="1" applyAlignment="1">
      <alignment vertical="center"/>
      <protection/>
    </xf>
    <xf numFmtId="170" fontId="9" fillId="0" borderId="0" xfId="134" applyNumberFormat="1" applyFont="1" applyFill="1" applyBorder="1" applyAlignment="1">
      <alignment horizontal="right" vertical="center"/>
      <protection/>
    </xf>
    <xf numFmtId="173" fontId="8" fillId="0" borderId="11" xfId="134" applyNumberFormat="1" applyFont="1" applyFill="1" applyBorder="1" applyAlignment="1">
      <alignment horizontal="right" vertical="center"/>
      <protection/>
    </xf>
    <xf numFmtId="170" fontId="9" fillId="0" borderId="11" xfId="134" applyNumberFormat="1" applyFont="1" applyFill="1" applyBorder="1" applyAlignment="1">
      <alignment horizontal="right" vertical="center"/>
      <protection/>
    </xf>
    <xf numFmtId="0" fontId="9" fillId="0" borderId="14" xfId="135" applyFont="1" applyFill="1" applyBorder="1" applyAlignment="1">
      <alignment horizontal="right" vertical="center"/>
      <protection/>
    </xf>
    <xf numFmtId="173" fontId="9" fillId="0" borderId="11" xfId="0" applyNumberFormat="1" applyFont="1" applyFill="1" applyBorder="1" applyAlignment="1">
      <alignment horizontal="center" vertical="center"/>
    </xf>
    <xf numFmtId="176" fontId="8" fillId="0" borderId="0" xfId="135" applyNumberFormat="1" applyFont="1" applyFill="1" applyAlignment="1">
      <alignment horizontal="center" vertical="center"/>
      <protection/>
    </xf>
    <xf numFmtId="173" fontId="9" fillId="0" borderId="11" xfId="46" applyNumberFormat="1" applyFont="1" applyFill="1" applyBorder="1" applyAlignment="1">
      <alignment horizontal="center" vertical="center"/>
    </xf>
    <xf numFmtId="0" fontId="9" fillId="0" borderId="0" xfId="135" applyFont="1" applyFill="1" applyAlignment="1">
      <alignment horizontal="right" vertical="center"/>
      <protection/>
    </xf>
    <xf numFmtId="172" fontId="7" fillId="0" borderId="11" xfId="92" applyNumberFormat="1" applyFont="1" applyFill="1" applyBorder="1" applyAlignment="1">
      <alignment horizontal="right" vertical="center"/>
      <protection/>
    </xf>
    <xf numFmtId="179" fontId="7" fillId="0" borderId="0" xfId="42" applyNumberFormat="1" applyFont="1" applyFill="1" applyAlignment="1">
      <alignment vertical="center"/>
    </xf>
    <xf numFmtId="174" fontId="6" fillId="0" borderId="0" xfId="134" applyNumberFormat="1" applyFont="1" applyFill="1" applyBorder="1" applyAlignment="1" quotePrefix="1">
      <alignment horizontal="center" vertical="center"/>
      <protection/>
    </xf>
    <xf numFmtId="172" fontId="6" fillId="0" borderId="11" xfId="0" applyNumberFormat="1" applyFont="1" applyFill="1" applyBorder="1" applyAlignment="1">
      <alignment horizontal="left" vertical="center" shrinkToFit="1"/>
    </xf>
    <xf numFmtId="173" fontId="7" fillId="0" borderId="11" xfId="134" applyNumberFormat="1" applyFont="1" applyFill="1" applyBorder="1" applyAlignment="1">
      <alignment horizontal="right" vertical="center"/>
      <protection/>
    </xf>
    <xf numFmtId="173" fontId="9" fillId="0" borderId="11" xfId="46" applyNumberFormat="1" applyFont="1" applyFill="1" applyBorder="1" applyAlignment="1">
      <alignment horizontal="center" vertical="center"/>
    </xf>
    <xf numFmtId="173" fontId="9" fillId="0" borderId="14" xfId="135" applyNumberFormat="1" applyFont="1" applyFill="1" applyBorder="1" applyAlignment="1">
      <alignment horizontal="center" vertical="center"/>
      <protection/>
    </xf>
    <xf numFmtId="0" fontId="9" fillId="0" borderId="11" xfId="135" applyFont="1" applyFill="1" applyBorder="1" applyAlignment="1">
      <alignment horizontal="center" vertical="center"/>
      <protection/>
    </xf>
    <xf numFmtId="172" fontId="7" fillId="0" borderId="0" xfId="92" applyNumberFormat="1" applyFont="1" applyFill="1" applyBorder="1" applyAlignment="1">
      <alignment horizontal="center" vertical="center"/>
      <protection/>
    </xf>
    <xf numFmtId="172" fontId="7" fillId="0" borderId="11" xfId="92" applyNumberFormat="1" applyFont="1" applyFill="1" applyBorder="1" applyAlignment="1">
      <alignment horizontal="center"/>
      <protection/>
    </xf>
    <xf numFmtId="173" fontId="9" fillId="0" borderId="11" xfId="134" applyNumberFormat="1" applyFont="1" applyFill="1" applyBorder="1" applyAlignment="1">
      <alignment horizontal="right" vertical="center"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 2 2" xfId="46"/>
    <cellStyle name="Comma 12 2 2 2" xfId="47"/>
    <cellStyle name="Comma 13" xfId="48"/>
    <cellStyle name="Comma 2" xfId="49"/>
    <cellStyle name="Comma 2 2" xfId="50"/>
    <cellStyle name="Comma 2 3" xfId="51"/>
    <cellStyle name="Comma 26" xfId="52"/>
    <cellStyle name="Comma 3" xfId="53"/>
    <cellStyle name="Comma 3 2" xfId="54"/>
    <cellStyle name="Comma 3 2 2" xfId="55"/>
    <cellStyle name="Comma 3 3" xfId="56"/>
    <cellStyle name="Comma 4" xfId="57"/>
    <cellStyle name="Comma 4 2" xfId="58"/>
    <cellStyle name="Comma 4 3" xfId="59"/>
    <cellStyle name="Comma 5" xfId="60"/>
    <cellStyle name="Comma 5 2" xfId="61"/>
    <cellStyle name="Comma 5 3" xfId="62"/>
    <cellStyle name="Comma 6" xfId="63"/>
    <cellStyle name="Comma 69 2" xfId="64"/>
    <cellStyle name="Comma 7" xfId="65"/>
    <cellStyle name="Comma 8" xfId="66"/>
    <cellStyle name="Comma 9" xfId="67"/>
    <cellStyle name="Currency" xfId="68"/>
    <cellStyle name="Currency [0]" xfId="69"/>
    <cellStyle name="Currency 2" xfId="70"/>
    <cellStyle name="Explanatory Text" xfId="71"/>
    <cellStyle name="Followed Hyperlink" xfId="72"/>
    <cellStyle name="Followed Hyperlink 2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yperlink 2" xfId="80"/>
    <cellStyle name="Hyperlink 2 2" xfId="81"/>
    <cellStyle name="Hyperlink 3" xfId="82"/>
    <cellStyle name="Hyperlink 4" xfId="83"/>
    <cellStyle name="Hyperlink 5" xfId="84"/>
    <cellStyle name="Input" xfId="85"/>
    <cellStyle name="Linked Cell" xfId="86"/>
    <cellStyle name="Neutral" xfId="87"/>
    <cellStyle name="Normal 10" xfId="88"/>
    <cellStyle name="Normal 10 4" xfId="89"/>
    <cellStyle name="Normal 11 8" xfId="90"/>
    <cellStyle name="Normal 2" xfId="91"/>
    <cellStyle name="Normal 2 13" xfId="92"/>
    <cellStyle name="Normal 2 2" xfId="93"/>
    <cellStyle name="Normal 2 2 2" xfId="94"/>
    <cellStyle name="Normal 2 3" xfId="95"/>
    <cellStyle name="Normal 2 3 2" xfId="96"/>
    <cellStyle name="Normal 2 3 5" xfId="97"/>
    <cellStyle name="Normal 253" xfId="98"/>
    <cellStyle name="Normal 271" xfId="99"/>
    <cellStyle name="Normal 272" xfId="100"/>
    <cellStyle name="Normal 273" xfId="101"/>
    <cellStyle name="Normal 274" xfId="102"/>
    <cellStyle name="Normal 275" xfId="103"/>
    <cellStyle name="Normal 276" xfId="104"/>
    <cellStyle name="Normal 277" xfId="105"/>
    <cellStyle name="Normal 278" xfId="106"/>
    <cellStyle name="Normal 279" xfId="107"/>
    <cellStyle name="Normal 280" xfId="108"/>
    <cellStyle name="Normal 281" xfId="109"/>
    <cellStyle name="Normal 282" xfId="110"/>
    <cellStyle name="Normal 283" xfId="111"/>
    <cellStyle name="Normal 284" xfId="112"/>
    <cellStyle name="Normal 285" xfId="113"/>
    <cellStyle name="Normal 286" xfId="114"/>
    <cellStyle name="Normal 288" xfId="115"/>
    <cellStyle name="Normal 289" xfId="116"/>
    <cellStyle name="Normal 290" xfId="117"/>
    <cellStyle name="Normal 3" xfId="118"/>
    <cellStyle name="Normal 3 2" xfId="119"/>
    <cellStyle name="Normal 3 2 2" xfId="120"/>
    <cellStyle name="Normal 3 2 2 2" xfId="121"/>
    <cellStyle name="Normal 3 3" xfId="122"/>
    <cellStyle name="Normal 3 3 3" xfId="123"/>
    <cellStyle name="Normal 3 4" xfId="124"/>
    <cellStyle name="Normal 4" xfId="125"/>
    <cellStyle name="Normal 4 2" xfId="126"/>
    <cellStyle name="Normal 4 2 2" xfId="127"/>
    <cellStyle name="Normal 4 5" xfId="128"/>
    <cellStyle name="Normal 5" xfId="129"/>
    <cellStyle name="Normal 6" xfId="130"/>
    <cellStyle name="Normal 7" xfId="131"/>
    <cellStyle name="Normal 8" xfId="132"/>
    <cellStyle name="Normal 9" xfId="133"/>
    <cellStyle name="Normal_EGCO_June10 TE" xfId="134"/>
    <cellStyle name="Normal_KEGCO_2002" xfId="135"/>
    <cellStyle name="Normal_Sheet5" xfId="136"/>
    <cellStyle name="Normal_Sheet7 2" xfId="137"/>
    <cellStyle name="Note" xfId="138"/>
    <cellStyle name="Output" xfId="139"/>
    <cellStyle name="Percent" xfId="140"/>
    <cellStyle name="Percent 2" xfId="141"/>
    <cellStyle name="Percent 2 2" xfId="142"/>
    <cellStyle name="Percent 2 3" xfId="143"/>
    <cellStyle name="Percent 3" xfId="144"/>
    <cellStyle name="Percent 3 2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27"/>
  <sheetViews>
    <sheetView zoomScale="130" zoomScaleNormal="130" zoomScaleSheetLayoutView="100" workbookViewId="0" topLeftCell="A1">
      <selection activeCell="A1" sqref="A1"/>
    </sheetView>
  </sheetViews>
  <sheetFormatPr defaultColWidth="9.140625" defaultRowHeight="21.75" customHeight="1"/>
  <cols>
    <col min="1" max="2" width="1.1484375" style="8" customWidth="1"/>
    <col min="3" max="3" width="32.00390625" style="8" customWidth="1"/>
    <col min="4" max="4" width="6.28125" style="12" customWidth="1"/>
    <col min="5" max="5" width="0.71875" style="8" customWidth="1"/>
    <col min="6" max="6" width="11.57421875" style="13" customWidth="1"/>
    <col min="7" max="7" width="0.71875" style="8" customWidth="1"/>
    <col min="8" max="8" width="11.57421875" style="13" customWidth="1"/>
    <col min="9" max="9" width="0.71875" style="12" customWidth="1"/>
    <col min="10" max="10" width="11.57421875" style="13" customWidth="1"/>
    <col min="11" max="11" width="0.71875" style="8" customWidth="1"/>
    <col min="12" max="12" width="11.57421875" style="13" customWidth="1"/>
    <col min="13" max="16384" width="9.140625" style="10" customWidth="1"/>
  </cols>
  <sheetData>
    <row r="1" spans="1:3" ht="21.75" customHeight="1">
      <c r="A1" s="9" t="s">
        <v>68</v>
      </c>
      <c r="B1" s="9"/>
      <c r="C1" s="9"/>
    </row>
    <row r="2" spans="1:3" ht="21.75" customHeight="1">
      <c r="A2" s="9" t="s">
        <v>54</v>
      </c>
      <c r="B2" s="9"/>
      <c r="C2" s="9"/>
    </row>
    <row r="3" spans="1:12" ht="21.75" customHeight="1">
      <c r="A3" s="6" t="s">
        <v>171</v>
      </c>
      <c r="B3" s="6"/>
      <c r="C3" s="6"/>
      <c r="D3" s="16"/>
      <c r="E3" s="11"/>
      <c r="F3" s="17"/>
      <c r="G3" s="11"/>
      <c r="H3" s="17"/>
      <c r="I3" s="16"/>
      <c r="J3" s="17"/>
      <c r="K3" s="11"/>
      <c r="L3" s="17"/>
    </row>
    <row r="4" ht="20.25" customHeight="1"/>
    <row r="5" spans="1:12" ht="20.25" customHeight="1">
      <c r="A5" s="10"/>
      <c r="D5" s="158"/>
      <c r="E5" s="9"/>
      <c r="F5" s="199" t="s">
        <v>135</v>
      </c>
      <c r="G5" s="199"/>
      <c r="H5" s="199"/>
      <c r="I5" s="55"/>
      <c r="J5" s="50"/>
      <c r="K5" s="54"/>
      <c r="L5" s="39" t="s">
        <v>152</v>
      </c>
    </row>
    <row r="6" spans="5:12" ht="20.25" customHeight="1">
      <c r="E6" s="9"/>
      <c r="F6" s="150" t="s">
        <v>172</v>
      </c>
      <c r="G6" s="9"/>
      <c r="H6" s="150" t="s">
        <v>69</v>
      </c>
      <c r="I6" s="152"/>
      <c r="J6" s="150" t="s">
        <v>172</v>
      </c>
      <c r="K6" s="9"/>
      <c r="L6" s="150" t="s">
        <v>69</v>
      </c>
    </row>
    <row r="7" spans="4:12" ht="20.25" customHeight="1">
      <c r="D7" s="159" t="s">
        <v>0</v>
      </c>
      <c r="E7" s="9"/>
      <c r="F7" s="39" t="s">
        <v>43</v>
      </c>
      <c r="G7" s="9"/>
      <c r="H7" s="39" t="s">
        <v>43</v>
      </c>
      <c r="I7" s="152"/>
      <c r="J7" s="39" t="s">
        <v>43</v>
      </c>
      <c r="K7" s="9"/>
      <c r="L7" s="39" t="s">
        <v>43</v>
      </c>
    </row>
    <row r="8" ht="20.25" customHeight="1">
      <c r="A8" s="9" t="s">
        <v>1</v>
      </c>
    </row>
    <row r="9" ht="7.5" customHeight="1">
      <c r="A9" s="9"/>
    </row>
    <row r="10" spans="1:11" ht="20.25" customHeight="1">
      <c r="A10" s="9" t="s">
        <v>2</v>
      </c>
      <c r="G10" s="14"/>
      <c r="I10" s="15"/>
      <c r="K10" s="14"/>
    </row>
    <row r="11" spans="1:11" ht="7.5" customHeight="1">
      <c r="A11" s="9"/>
      <c r="G11" s="14"/>
      <c r="I11" s="15"/>
      <c r="K11" s="14"/>
    </row>
    <row r="12" spans="1:12" ht="20.25" customHeight="1">
      <c r="A12" s="8" t="s">
        <v>3</v>
      </c>
      <c r="D12" s="12">
        <v>7</v>
      </c>
      <c r="F12" s="160">
        <v>4505653829</v>
      </c>
      <c r="G12" s="161"/>
      <c r="H12" s="160">
        <v>2672742076</v>
      </c>
      <c r="I12" s="160"/>
      <c r="J12" s="160">
        <v>1241254489</v>
      </c>
      <c r="K12" s="160"/>
      <c r="L12" s="160">
        <v>652562805</v>
      </c>
    </row>
    <row r="13" spans="1:12" ht="20.25" customHeight="1">
      <c r="A13" s="8" t="s">
        <v>109</v>
      </c>
      <c r="D13" s="12">
        <v>8</v>
      </c>
      <c r="F13" s="160">
        <v>0</v>
      </c>
      <c r="G13" s="161"/>
      <c r="H13" s="160">
        <v>1365847365</v>
      </c>
      <c r="I13" s="160"/>
      <c r="J13" s="160">
        <v>0</v>
      </c>
      <c r="K13" s="160"/>
      <c r="L13" s="160">
        <v>0</v>
      </c>
    </row>
    <row r="14" spans="1:12" ht="20.25" customHeight="1">
      <c r="A14" s="8" t="s">
        <v>108</v>
      </c>
      <c r="D14" s="12">
        <v>9</v>
      </c>
      <c r="F14" s="160">
        <v>1706908038</v>
      </c>
      <c r="G14" s="14"/>
      <c r="H14" s="160">
        <v>1319150414</v>
      </c>
      <c r="I14" s="160"/>
      <c r="J14" s="160">
        <v>312092298</v>
      </c>
      <c r="K14" s="160"/>
      <c r="L14" s="160">
        <v>270868624</v>
      </c>
    </row>
    <row r="15" spans="1:12" ht="20.25" customHeight="1">
      <c r="A15" s="8" t="s">
        <v>70</v>
      </c>
      <c r="D15" s="12">
        <v>10</v>
      </c>
      <c r="E15" s="10"/>
      <c r="F15" s="160">
        <v>679584496</v>
      </c>
      <c r="G15" s="14"/>
      <c r="H15" s="160">
        <v>585258226</v>
      </c>
      <c r="I15" s="160"/>
      <c r="J15" s="160">
        <v>358470976</v>
      </c>
      <c r="K15" s="160"/>
      <c r="L15" s="160">
        <v>242641152</v>
      </c>
    </row>
    <row r="16" spans="1:12" ht="20.25" customHeight="1">
      <c r="A16" s="8" t="s">
        <v>120</v>
      </c>
      <c r="D16" s="10"/>
      <c r="F16" s="10"/>
      <c r="G16" s="10"/>
      <c r="H16" s="10"/>
      <c r="I16" s="10"/>
      <c r="J16" s="10"/>
      <c r="K16" s="10"/>
      <c r="L16" s="10"/>
    </row>
    <row r="17" spans="2:12" ht="20.25" customHeight="1">
      <c r="B17" s="8" t="s">
        <v>121</v>
      </c>
      <c r="D17" s="162">
        <v>35.4</v>
      </c>
      <c r="F17" s="160">
        <v>2192550</v>
      </c>
      <c r="G17" s="14"/>
      <c r="H17" s="160">
        <v>2192550</v>
      </c>
      <c r="I17" s="160"/>
      <c r="J17" s="160">
        <v>1319842550</v>
      </c>
      <c r="K17" s="160"/>
      <c r="L17" s="160">
        <v>601192550</v>
      </c>
    </row>
    <row r="18" spans="1:12" ht="20.25" customHeight="1">
      <c r="A18" s="8" t="s">
        <v>86</v>
      </c>
      <c r="D18" s="12">
        <v>11</v>
      </c>
      <c r="F18" s="5">
        <v>127943304</v>
      </c>
      <c r="G18" s="14"/>
      <c r="H18" s="5">
        <v>187023041</v>
      </c>
      <c r="I18" s="7"/>
      <c r="J18" s="5">
        <v>125029587</v>
      </c>
      <c r="K18" s="7"/>
      <c r="L18" s="5">
        <v>177677551</v>
      </c>
    </row>
    <row r="19" spans="7:11" ht="7.5" customHeight="1">
      <c r="G19" s="14"/>
      <c r="I19" s="15"/>
      <c r="K19" s="14"/>
    </row>
    <row r="20" spans="1:12" ht="20.25" customHeight="1">
      <c r="A20" s="9" t="s">
        <v>4</v>
      </c>
      <c r="F20" s="17">
        <f>SUM(F12:F18)</f>
        <v>7022282217</v>
      </c>
      <c r="G20" s="14"/>
      <c r="H20" s="17">
        <f>SUM(H12:H18)</f>
        <v>6132213672</v>
      </c>
      <c r="I20" s="15"/>
      <c r="J20" s="17">
        <f>SUM(J12:J18)</f>
        <v>3356689900</v>
      </c>
      <c r="K20" s="14"/>
      <c r="L20" s="17">
        <f>SUM(L12:L18)</f>
        <v>1944942682</v>
      </c>
    </row>
    <row r="21" spans="7:11" ht="20.25" customHeight="1">
      <c r="G21" s="14"/>
      <c r="I21" s="15"/>
      <c r="K21" s="14"/>
    </row>
    <row r="22" spans="1:11" ht="20.25" customHeight="1">
      <c r="A22" s="9" t="s">
        <v>5</v>
      </c>
      <c r="G22" s="14"/>
      <c r="I22" s="15"/>
      <c r="K22" s="14"/>
    </row>
    <row r="23" spans="7:11" ht="7.5" customHeight="1">
      <c r="G23" s="14"/>
      <c r="I23" s="15"/>
      <c r="K23" s="14"/>
    </row>
    <row r="24" spans="1:12" ht="20.25" customHeight="1">
      <c r="A24" s="8" t="s">
        <v>109</v>
      </c>
      <c r="D24" s="12">
        <v>8</v>
      </c>
      <c r="F24" s="13">
        <v>100968715</v>
      </c>
      <c r="G24" s="14"/>
      <c r="H24" s="13">
        <v>424218648</v>
      </c>
      <c r="I24" s="15"/>
      <c r="J24" s="13">
        <v>100968715</v>
      </c>
      <c r="K24" s="14"/>
      <c r="L24" s="13">
        <v>100858680</v>
      </c>
    </row>
    <row r="25" spans="1:12" ht="20.25" customHeight="1">
      <c r="A25" s="8" t="s">
        <v>160</v>
      </c>
      <c r="D25" s="12">
        <v>12</v>
      </c>
      <c r="F25" s="13">
        <v>0</v>
      </c>
      <c r="G25" s="14"/>
      <c r="H25" s="13">
        <v>685908739</v>
      </c>
      <c r="I25" s="15"/>
      <c r="J25" s="13">
        <v>0</v>
      </c>
      <c r="K25" s="14"/>
      <c r="L25" s="13">
        <v>685908739</v>
      </c>
    </row>
    <row r="26" spans="1:12" ht="20.25" customHeight="1">
      <c r="A26" s="8" t="s">
        <v>175</v>
      </c>
      <c r="D26" s="12">
        <v>13</v>
      </c>
      <c r="F26" s="13">
        <v>916481064</v>
      </c>
      <c r="G26" s="14"/>
      <c r="H26" s="13">
        <v>0</v>
      </c>
      <c r="I26" s="15"/>
      <c r="J26" s="13">
        <v>987180248</v>
      </c>
      <c r="K26" s="14"/>
      <c r="L26" s="13">
        <v>0</v>
      </c>
    </row>
    <row r="27" spans="1:12" ht="20.25" customHeight="1">
      <c r="A27" s="8" t="s">
        <v>133</v>
      </c>
      <c r="D27" s="12">
        <v>13</v>
      </c>
      <c r="F27" s="13">
        <v>1</v>
      </c>
      <c r="G27" s="14"/>
      <c r="H27" s="13">
        <v>1</v>
      </c>
      <c r="I27" s="15"/>
      <c r="J27" s="13">
        <v>16647816001</v>
      </c>
      <c r="K27" s="14"/>
      <c r="L27" s="13">
        <v>14983679351</v>
      </c>
    </row>
    <row r="28" spans="1:12" ht="20.25" customHeight="1">
      <c r="A28" s="8" t="s">
        <v>183</v>
      </c>
      <c r="D28" s="12">
        <v>13</v>
      </c>
      <c r="F28" s="13">
        <v>3379988</v>
      </c>
      <c r="G28" s="14"/>
      <c r="H28" s="13">
        <v>0</v>
      </c>
      <c r="I28" s="15"/>
      <c r="J28" s="13">
        <v>8754240</v>
      </c>
      <c r="K28" s="14"/>
      <c r="L28" s="13">
        <v>0</v>
      </c>
    </row>
    <row r="29" spans="1:12" ht="20.25" customHeight="1">
      <c r="A29" s="8" t="s">
        <v>88</v>
      </c>
      <c r="D29" s="162">
        <v>35.4</v>
      </c>
      <c r="F29" s="13">
        <v>0</v>
      </c>
      <c r="G29" s="14"/>
      <c r="H29" s="13">
        <v>0</v>
      </c>
      <c r="I29" s="15"/>
      <c r="J29" s="13">
        <v>66900000</v>
      </c>
      <c r="K29" s="14"/>
      <c r="L29" s="13">
        <v>71400000</v>
      </c>
    </row>
    <row r="30" spans="1:12" ht="20.25" customHeight="1">
      <c r="A30" s="8" t="s">
        <v>71</v>
      </c>
      <c r="D30" s="12">
        <v>14</v>
      </c>
      <c r="F30" s="13">
        <v>34705517</v>
      </c>
      <c r="G30" s="14"/>
      <c r="H30" s="13">
        <v>32983093</v>
      </c>
      <c r="I30" s="15"/>
      <c r="J30" s="13">
        <v>1034525795</v>
      </c>
      <c r="K30" s="14"/>
      <c r="L30" s="13">
        <v>956891986</v>
      </c>
    </row>
    <row r="31" spans="1:12" ht="20.25" customHeight="1">
      <c r="A31" s="8" t="s">
        <v>52</v>
      </c>
      <c r="D31" s="12">
        <v>15</v>
      </c>
      <c r="F31" s="160">
        <v>35219562610</v>
      </c>
      <c r="G31" s="14"/>
      <c r="H31" s="160">
        <v>33485318765</v>
      </c>
      <c r="I31" s="160"/>
      <c r="J31" s="160">
        <v>504337627</v>
      </c>
      <c r="K31" s="160"/>
      <c r="L31" s="160">
        <v>559116647</v>
      </c>
    </row>
    <row r="32" spans="1:12" ht="20.25" customHeight="1">
      <c r="A32" s="8" t="s">
        <v>87</v>
      </c>
      <c r="D32" s="12">
        <v>16</v>
      </c>
      <c r="F32" s="160">
        <v>977162453</v>
      </c>
      <c r="G32" s="14"/>
      <c r="H32" s="160">
        <v>665890718</v>
      </c>
      <c r="I32" s="160"/>
      <c r="J32" s="160">
        <v>10180387</v>
      </c>
      <c r="K32" s="160"/>
      <c r="L32" s="160">
        <v>9764408</v>
      </c>
    </row>
    <row r="33" spans="1:12" ht="20.25" customHeight="1">
      <c r="A33" s="8" t="s">
        <v>136</v>
      </c>
      <c r="D33" s="12">
        <v>17</v>
      </c>
      <c r="F33" s="160">
        <v>68776389</v>
      </c>
      <c r="G33" s="14"/>
      <c r="H33" s="160">
        <v>23813014</v>
      </c>
      <c r="I33" s="160"/>
      <c r="J33" s="160">
        <v>3962898</v>
      </c>
      <c r="K33" s="160"/>
      <c r="L33" s="160">
        <v>2243917</v>
      </c>
    </row>
    <row r="34" spans="1:12" ht="20.25" customHeight="1">
      <c r="A34" s="8" t="s">
        <v>53</v>
      </c>
      <c r="D34" s="12">
        <v>18</v>
      </c>
      <c r="F34" s="5">
        <v>187100008</v>
      </c>
      <c r="G34" s="14"/>
      <c r="H34" s="5">
        <v>57045586</v>
      </c>
      <c r="I34" s="160"/>
      <c r="J34" s="5">
        <v>16247665</v>
      </c>
      <c r="K34" s="160"/>
      <c r="L34" s="5">
        <v>13589224</v>
      </c>
    </row>
    <row r="35" spans="7:11" ht="7.5" customHeight="1">
      <c r="G35" s="14"/>
      <c r="I35" s="15"/>
      <c r="K35" s="14"/>
    </row>
    <row r="36" spans="1:12" ht="20.25" customHeight="1">
      <c r="A36" s="9" t="s">
        <v>6</v>
      </c>
      <c r="B36" s="10"/>
      <c r="F36" s="17">
        <f>SUM(F24:F34)</f>
        <v>37508136745</v>
      </c>
      <c r="G36" s="14"/>
      <c r="H36" s="17">
        <f>SUM(H24:H34)</f>
        <v>35375178564</v>
      </c>
      <c r="I36" s="15"/>
      <c r="J36" s="17">
        <f>SUM(J24:J34)</f>
        <v>19380873576</v>
      </c>
      <c r="K36" s="14"/>
      <c r="L36" s="17">
        <f>SUM(L24:L34)</f>
        <v>17383452952</v>
      </c>
    </row>
    <row r="37" spans="7:11" ht="7.5" customHeight="1">
      <c r="G37" s="14"/>
      <c r="I37" s="15"/>
      <c r="K37" s="14"/>
    </row>
    <row r="38" spans="1:12" ht="20.25" customHeight="1" thickBot="1">
      <c r="A38" s="9" t="s">
        <v>7</v>
      </c>
      <c r="F38" s="163">
        <f>SUM(F20,F36)</f>
        <v>44530418962</v>
      </c>
      <c r="G38" s="14"/>
      <c r="H38" s="163">
        <f>SUM(H20,H36)</f>
        <v>41507392236</v>
      </c>
      <c r="I38" s="15"/>
      <c r="J38" s="163">
        <f>SUM(J20,J36)</f>
        <v>22737563476</v>
      </c>
      <c r="K38" s="14"/>
      <c r="L38" s="163">
        <f>SUM(L20,L36)</f>
        <v>19328395634</v>
      </c>
    </row>
    <row r="39" spans="1:11" ht="20.25" customHeight="1" thickTop="1">
      <c r="A39" s="9"/>
      <c r="G39" s="14"/>
      <c r="I39" s="15"/>
      <c r="K39" s="14"/>
    </row>
    <row r="40" spans="1:11" ht="11.25" customHeight="1">
      <c r="A40" s="9"/>
      <c r="G40" s="14"/>
      <c r="I40" s="15"/>
      <c r="K40" s="14"/>
    </row>
    <row r="41" spans="1:11" ht="21.75" customHeight="1">
      <c r="A41" s="8" t="s">
        <v>45</v>
      </c>
      <c r="G41" s="14"/>
      <c r="I41" s="15"/>
      <c r="K41" s="14"/>
    </row>
    <row r="42" spans="7:11" ht="12" customHeight="1">
      <c r="G42" s="14"/>
      <c r="I42" s="15"/>
      <c r="K42" s="14"/>
    </row>
    <row r="43" spans="1:12" ht="21.75" customHeight="1">
      <c r="A43" s="198" t="s">
        <v>220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</row>
    <row r="44" spans="1:11" ht="21.75" customHeight="1">
      <c r="A44" s="9" t="str">
        <f>A1</f>
        <v>บริษัท พลังงานบริสุทธิ์ จำกัด (มหาชน)  </v>
      </c>
      <c r="B44" s="9"/>
      <c r="C44" s="9"/>
      <c r="G44" s="14"/>
      <c r="I44" s="15"/>
      <c r="K44" s="14"/>
    </row>
    <row r="45" spans="1:11" ht="21.75" customHeight="1">
      <c r="A45" s="9" t="s">
        <v>54</v>
      </c>
      <c r="B45" s="9"/>
      <c r="C45" s="9"/>
      <c r="G45" s="14"/>
      <c r="I45" s="15"/>
      <c r="K45" s="14"/>
    </row>
    <row r="46" spans="1:12" ht="21.75" customHeight="1">
      <c r="A46" s="6" t="str">
        <f>A3</f>
        <v>ณ วันที่ 31 ธันวาคม พ.ศ. 2560</v>
      </c>
      <c r="B46" s="6"/>
      <c r="C46" s="6"/>
      <c r="D46" s="16"/>
      <c r="E46" s="11"/>
      <c r="F46" s="17"/>
      <c r="G46" s="18"/>
      <c r="H46" s="17"/>
      <c r="I46" s="19"/>
      <c r="J46" s="17"/>
      <c r="K46" s="18"/>
      <c r="L46" s="17"/>
    </row>
    <row r="47" spans="7:11" ht="19.5" customHeight="1">
      <c r="G47" s="14"/>
      <c r="I47" s="15"/>
      <c r="K47" s="14"/>
    </row>
    <row r="48" spans="1:12" ht="19.5" customHeight="1">
      <c r="A48" s="10"/>
      <c r="D48" s="158"/>
      <c r="E48" s="9"/>
      <c r="F48" s="199" t="s">
        <v>135</v>
      </c>
      <c r="G48" s="199"/>
      <c r="H48" s="199"/>
      <c r="I48" s="55"/>
      <c r="J48" s="50"/>
      <c r="K48" s="54"/>
      <c r="L48" s="39" t="s">
        <v>152</v>
      </c>
    </row>
    <row r="49" spans="5:12" ht="19.5" customHeight="1">
      <c r="E49" s="9"/>
      <c r="F49" s="150" t="s">
        <v>172</v>
      </c>
      <c r="G49" s="9"/>
      <c r="H49" s="150" t="s">
        <v>69</v>
      </c>
      <c r="I49" s="152"/>
      <c r="J49" s="150" t="s">
        <v>172</v>
      </c>
      <c r="K49" s="9"/>
      <c r="L49" s="150" t="s">
        <v>69</v>
      </c>
    </row>
    <row r="50" spans="4:12" ht="19.5" customHeight="1">
      <c r="D50" s="159" t="s">
        <v>0</v>
      </c>
      <c r="E50" s="9"/>
      <c r="F50" s="39" t="s">
        <v>43</v>
      </c>
      <c r="G50" s="9"/>
      <c r="H50" s="39" t="s">
        <v>43</v>
      </c>
      <c r="I50" s="152"/>
      <c r="J50" s="39" t="s">
        <v>43</v>
      </c>
      <c r="K50" s="9"/>
      <c r="L50" s="39" t="s">
        <v>43</v>
      </c>
    </row>
    <row r="51" spans="1:11" ht="19.5" customHeight="1">
      <c r="A51" s="9" t="s">
        <v>153</v>
      </c>
      <c r="G51" s="14"/>
      <c r="I51" s="15"/>
      <c r="K51" s="14"/>
    </row>
    <row r="52" spans="1:11" ht="7.5" customHeight="1">
      <c r="A52" s="9"/>
      <c r="G52" s="14"/>
      <c r="I52" s="15"/>
      <c r="K52" s="14"/>
    </row>
    <row r="53" spans="1:11" ht="19.5" customHeight="1">
      <c r="A53" s="9" t="s">
        <v>8</v>
      </c>
      <c r="G53" s="14"/>
      <c r="I53" s="15"/>
      <c r="K53" s="14"/>
    </row>
    <row r="54" spans="1:11" ht="7.5" customHeight="1">
      <c r="A54" s="9"/>
      <c r="G54" s="14"/>
      <c r="I54" s="15"/>
      <c r="K54" s="14"/>
    </row>
    <row r="55" spans="1:12" ht="19.5" customHeight="1">
      <c r="A55" s="8" t="s">
        <v>44</v>
      </c>
      <c r="D55" s="12">
        <v>19</v>
      </c>
      <c r="F55" s="13">
        <v>882009880</v>
      </c>
      <c r="G55" s="161"/>
      <c r="H55" s="13">
        <v>946490872</v>
      </c>
      <c r="I55" s="160"/>
      <c r="J55" s="160">
        <v>882009880</v>
      </c>
      <c r="K55" s="160"/>
      <c r="L55" s="160">
        <v>946490872</v>
      </c>
    </row>
    <row r="56" spans="1:12" ht="19.5" customHeight="1">
      <c r="A56" s="8" t="s">
        <v>89</v>
      </c>
      <c r="D56" s="164">
        <v>35.5</v>
      </c>
      <c r="F56" s="13">
        <v>0</v>
      </c>
      <c r="G56" s="161"/>
      <c r="H56" s="13">
        <v>0</v>
      </c>
      <c r="I56" s="160"/>
      <c r="J56" s="160">
        <v>54000000</v>
      </c>
      <c r="K56" s="160"/>
      <c r="L56" s="160">
        <v>54000000</v>
      </c>
    </row>
    <row r="57" spans="1:12" ht="19.5" customHeight="1">
      <c r="A57" s="8" t="s">
        <v>110</v>
      </c>
      <c r="F57" s="13">
        <v>91431745</v>
      </c>
      <c r="G57" s="161"/>
      <c r="H57" s="13">
        <v>61617701</v>
      </c>
      <c r="I57" s="160"/>
      <c r="J57" s="160">
        <v>91418977</v>
      </c>
      <c r="K57" s="160"/>
      <c r="L57" s="160">
        <v>61366777</v>
      </c>
    </row>
    <row r="58" spans="1:12" ht="19.5" customHeight="1">
      <c r="A58" s="8" t="s">
        <v>72</v>
      </c>
      <c r="D58" s="12">
        <v>20</v>
      </c>
      <c r="F58" s="13">
        <v>491684090</v>
      </c>
      <c r="G58" s="161"/>
      <c r="H58" s="13">
        <v>358086215</v>
      </c>
      <c r="I58" s="160"/>
      <c r="J58" s="160">
        <v>151702890</v>
      </c>
      <c r="K58" s="160"/>
      <c r="L58" s="160">
        <v>147551493</v>
      </c>
    </row>
    <row r="59" spans="1:12" ht="19.5" customHeight="1">
      <c r="A59" s="8" t="s">
        <v>111</v>
      </c>
      <c r="F59" s="13">
        <v>172784081</v>
      </c>
      <c r="G59" s="161"/>
      <c r="H59" s="13">
        <v>135652169</v>
      </c>
      <c r="I59" s="160"/>
      <c r="J59" s="160">
        <v>8463700</v>
      </c>
      <c r="K59" s="160"/>
      <c r="L59" s="160">
        <v>0</v>
      </c>
    </row>
    <row r="60" spans="1:12" ht="19.5" customHeight="1">
      <c r="A60" s="8" t="s">
        <v>38</v>
      </c>
      <c r="G60" s="161"/>
      <c r="I60" s="160"/>
      <c r="J60" s="160"/>
      <c r="K60" s="160"/>
      <c r="L60" s="160"/>
    </row>
    <row r="61" spans="2:12" ht="19.5" customHeight="1">
      <c r="B61" s="8" t="s">
        <v>84</v>
      </c>
      <c r="C61" s="10"/>
      <c r="D61" s="12">
        <v>21</v>
      </c>
      <c r="F61" s="13">
        <v>429750000</v>
      </c>
      <c r="G61" s="161"/>
      <c r="H61" s="13">
        <v>1644104336</v>
      </c>
      <c r="I61" s="160"/>
      <c r="J61" s="160">
        <v>0</v>
      </c>
      <c r="K61" s="160"/>
      <c r="L61" s="160">
        <v>0</v>
      </c>
    </row>
    <row r="62" spans="1:12" ht="19.5" customHeight="1">
      <c r="A62" s="8" t="s">
        <v>73</v>
      </c>
      <c r="G62" s="161"/>
      <c r="I62" s="160"/>
      <c r="J62" s="160"/>
      <c r="K62" s="160"/>
      <c r="L62" s="160"/>
    </row>
    <row r="63" spans="2:12" ht="19.5" customHeight="1">
      <c r="B63" s="8" t="s">
        <v>84</v>
      </c>
      <c r="C63" s="10"/>
      <c r="F63" s="13">
        <v>835590</v>
      </c>
      <c r="G63" s="161"/>
      <c r="H63" s="13">
        <v>7063038</v>
      </c>
      <c r="I63" s="160"/>
      <c r="J63" s="160">
        <v>0</v>
      </c>
      <c r="K63" s="160"/>
      <c r="L63" s="160">
        <v>1723092</v>
      </c>
    </row>
    <row r="64" spans="1:12" ht="19.5" customHeight="1">
      <c r="A64" s="8" t="s">
        <v>114</v>
      </c>
      <c r="F64" s="13">
        <v>71469</v>
      </c>
      <c r="G64" s="161"/>
      <c r="H64" s="13">
        <v>12512</v>
      </c>
      <c r="I64" s="160"/>
      <c r="J64" s="160">
        <v>0</v>
      </c>
      <c r="K64" s="160"/>
      <c r="L64" s="160">
        <v>0</v>
      </c>
    </row>
    <row r="65" spans="1:12" ht="19.5" customHeight="1">
      <c r="A65" s="8" t="s">
        <v>74</v>
      </c>
      <c r="D65" s="164"/>
      <c r="F65" s="165">
        <v>518439046</v>
      </c>
      <c r="G65" s="161"/>
      <c r="H65" s="165">
        <v>385237801</v>
      </c>
      <c r="I65" s="160"/>
      <c r="J65" s="5">
        <v>0</v>
      </c>
      <c r="K65" s="160"/>
      <c r="L65" s="5">
        <v>0</v>
      </c>
    </row>
    <row r="66" spans="1:11" ht="7.5" customHeight="1">
      <c r="A66" s="10"/>
      <c r="B66" s="153"/>
      <c r="G66" s="161"/>
      <c r="I66" s="15"/>
      <c r="K66" s="14"/>
    </row>
    <row r="67" spans="1:12" ht="19.5" customHeight="1">
      <c r="A67" s="9" t="s">
        <v>10</v>
      </c>
      <c r="B67" s="10"/>
      <c r="F67" s="17">
        <f>SUM(F55:F65)</f>
        <v>2587005901</v>
      </c>
      <c r="G67" s="14"/>
      <c r="H67" s="17">
        <f>SUM(H55:H65)</f>
        <v>3538264644</v>
      </c>
      <c r="I67" s="15"/>
      <c r="J67" s="17">
        <f>SUM(J55:J65)</f>
        <v>1187595447</v>
      </c>
      <c r="K67" s="14"/>
      <c r="L67" s="17">
        <f>SUM(L55:L65)</f>
        <v>1211132234</v>
      </c>
    </row>
    <row r="68" spans="7:11" ht="19.5" customHeight="1">
      <c r="G68" s="14"/>
      <c r="I68" s="15"/>
      <c r="K68" s="14"/>
    </row>
    <row r="69" spans="1:11" ht="19.5" customHeight="1">
      <c r="A69" s="9" t="s">
        <v>11</v>
      </c>
      <c r="G69" s="14"/>
      <c r="I69" s="15"/>
      <c r="K69" s="14"/>
    </row>
    <row r="70" spans="1:11" ht="7.5" customHeight="1">
      <c r="A70" s="9"/>
      <c r="G70" s="14"/>
      <c r="I70" s="15"/>
      <c r="K70" s="14"/>
    </row>
    <row r="71" spans="1:12" ht="19.5" customHeight="1">
      <c r="A71" s="8" t="s">
        <v>85</v>
      </c>
      <c r="D71" s="166">
        <v>21</v>
      </c>
      <c r="F71" s="160">
        <v>18388840056</v>
      </c>
      <c r="G71" s="14"/>
      <c r="H71" s="160">
        <v>17787977633</v>
      </c>
      <c r="I71" s="167"/>
      <c r="J71" s="160">
        <v>0</v>
      </c>
      <c r="K71" s="7"/>
      <c r="L71" s="160">
        <v>0</v>
      </c>
    </row>
    <row r="72" spans="1:12" ht="19.5" customHeight="1">
      <c r="A72" s="8" t="s">
        <v>134</v>
      </c>
      <c r="D72" s="12">
        <v>22</v>
      </c>
      <c r="F72" s="13">
        <v>7993663630</v>
      </c>
      <c r="G72" s="161"/>
      <c r="H72" s="13">
        <v>7991405471</v>
      </c>
      <c r="I72" s="160"/>
      <c r="J72" s="160">
        <v>7993663630</v>
      </c>
      <c r="K72" s="160"/>
      <c r="L72" s="160">
        <v>7991405471</v>
      </c>
    </row>
    <row r="73" spans="1:12" ht="19.5" customHeight="1">
      <c r="A73" s="8" t="s">
        <v>74</v>
      </c>
      <c r="D73" s="166"/>
      <c r="F73" s="160">
        <v>3868469</v>
      </c>
      <c r="G73" s="14"/>
      <c r="H73" s="160">
        <v>493369568</v>
      </c>
      <c r="I73" s="167"/>
      <c r="J73" s="160">
        <v>0</v>
      </c>
      <c r="K73" s="7"/>
      <c r="L73" s="160">
        <v>0</v>
      </c>
    </row>
    <row r="74" spans="1:12" ht="19.5" customHeight="1">
      <c r="A74" s="8" t="s">
        <v>90</v>
      </c>
      <c r="D74" s="166"/>
      <c r="F74" s="160">
        <v>3811434</v>
      </c>
      <c r="G74" s="14"/>
      <c r="H74" s="160">
        <v>1045866</v>
      </c>
      <c r="I74" s="167"/>
      <c r="J74" s="160">
        <v>0</v>
      </c>
      <c r="K74" s="7"/>
      <c r="L74" s="160">
        <v>0</v>
      </c>
    </row>
    <row r="75" spans="1:12" ht="19.5" customHeight="1">
      <c r="A75" s="8" t="s">
        <v>144</v>
      </c>
      <c r="D75" s="166"/>
      <c r="F75" s="160"/>
      <c r="G75" s="14"/>
      <c r="H75" s="160"/>
      <c r="I75" s="167"/>
      <c r="J75" s="160"/>
      <c r="K75" s="7"/>
      <c r="L75" s="160"/>
    </row>
    <row r="76" spans="1:12" ht="19.5" customHeight="1">
      <c r="A76" s="10"/>
      <c r="B76" s="8" t="s">
        <v>145</v>
      </c>
      <c r="F76" s="160">
        <v>7711625</v>
      </c>
      <c r="G76" s="14"/>
      <c r="H76" s="160">
        <v>6512038</v>
      </c>
      <c r="I76" s="167"/>
      <c r="J76" s="160">
        <v>5054877</v>
      </c>
      <c r="K76" s="7"/>
      <c r="L76" s="160">
        <v>4185367</v>
      </c>
    </row>
    <row r="77" spans="1:12" ht="19.5" customHeight="1">
      <c r="A77" s="8" t="s">
        <v>75</v>
      </c>
      <c r="D77" s="162">
        <v>35.6</v>
      </c>
      <c r="F77" s="160">
        <v>0</v>
      </c>
      <c r="G77" s="10"/>
      <c r="H77" s="160">
        <v>0</v>
      </c>
      <c r="I77" s="10"/>
      <c r="J77" s="10">
        <v>573012298</v>
      </c>
      <c r="K77" s="10"/>
      <c r="L77" s="10">
        <v>599285020</v>
      </c>
    </row>
    <row r="78" spans="1:12" ht="19.5" customHeight="1">
      <c r="A78" s="8" t="s">
        <v>112</v>
      </c>
      <c r="D78" s="12">
        <v>23</v>
      </c>
      <c r="F78" s="5">
        <v>801897106</v>
      </c>
      <c r="G78" s="14"/>
      <c r="H78" s="5">
        <v>299361436</v>
      </c>
      <c r="I78" s="167"/>
      <c r="J78" s="5">
        <v>1592750</v>
      </c>
      <c r="K78" s="7"/>
      <c r="L78" s="5">
        <v>1592750</v>
      </c>
    </row>
    <row r="79" spans="7:11" ht="7.5" customHeight="1">
      <c r="G79" s="14"/>
      <c r="I79" s="161"/>
      <c r="K79" s="161"/>
    </row>
    <row r="80" spans="1:12" ht="19.5" customHeight="1">
      <c r="A80" s="9" t="s">
        <v>12</v>
      </c>
      <c r="B80" s="10"/>
      <c r="F80" s="17">
        <f>SUM(F71:F78)</f>
        <v>27199792320</v>
      </c>
      <c r="G80" s="14"/>
      <c r="H80" s="17">
        <f>SUM(H71:H78)</f>
        <v>26579672012</v>
      </c>
      <c r="I80" s="15"/>
      <c r="J80" s="17">
        <f>SUM(J71:J78)</f>
        <v>8573323555</v>
      </c>
      <c r="K80" s="14"/>
      <c r="L80" s="17">
        <f>SUM(L71:L78)</f>
        <v>8596468608</v>
      </c>
    </row>
    <row r="81" spans="1:11" ht="7.5" customHeight="1">
      <c r="A81" s="9"/>
      <c r="G81" s="14"/>
      <c r="I81" s="15"/>
      <c r="K81" s="14"/>
    </row>
    <row r="82" spans="1:12" ht="19.5" customHeight="1">
      <c r="A82" s="9" t="s">
        <v>13</v>
      </c>
      <c r="B82" s="9"/>
      <c r="F82" s="17">
        <f>SUM(F67,F80)</f>
        <v>29786798221</v>
      </c>
      <c r="G82" s="14"/>
      <c r="H82" s="17">
        <f>SUM(H67,H80)</f>
        <v>30117936656</v>
      </c>
      <c r="I82" s="15"/>
      <c r="J82" s="17">
        <f>SUM(J67,J80)</f>
        <v>9760919002</v>
      </c>
      <c r="K82" s="14"/>
      <c r="L82" s="17">
        <f>SUM(L67,L80)</f>
        <v>9807600842</v>
      </c>
    </row>
    <row r="83" spans="1:11" ht="19.5" customHeight="1">
      <c r="A83" s="9"/>
      <c r="B83" s="9"/>
      <c r="G83" s="14"/>
      <c r="I83" s="15"/>
      <c r="K83" s="14"/>
    </row>
    <row r="84" spans="1:11" ht="19.5" customHeight="1">
      <c r="A84" s="9"/>
      <c r="B84" s="9"/>
      <c r="G84" s="14"/>
      <c r="I84" s="15"/>
      <c r="K84" s="14"/>
    </row>
    <row r="85" spans="1:11" ht="15.75" customHeight="1">
      <c r="A85" s="9"/>
      <c r="B85" s="9"/>
      <c r="G85" s="14"/>
      <c r="I85" s="15"/>
      <c r="K85" s="14"/>
    </row>
    <row r="86" spans="1:12" ht="21.75" customHeight="1">
      <c r="A86" s="198" t="str">
        <f>A43</f>
        <v>หมายเหตุประกอบงบการเงินรวมและงบการเงินเฉพาะกิจการในหน้า 16 ถึง 87 เป็นส่วนหนึ่งของงบการเงินนี้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</row>
    <row r="87" spans="1:11" ht="21.75" customHeight="1">
      <c r="A87" s="9" t="str">
        <f>A1</f>
        <v>บริษัท พลังงานบริสุทธิ์ จำกัด (มหาชน)  </v>
      </c>
      <c r="B87" s="9"/>
      <c r="C87" s="9"/>
      <c r="G87" s="14"/>
      <c r="I87" s="15"/>
      <c r="K87" s="14"/>
    </row>
    <row r="88" spans="1:11" ht="21.75" customHeight="1">
      <c r="A88" s="9" t="s">
        <v>54</v>
      </c>
      <c r="B88" s="9"/>
      <c r="C88" s="9"/>
      <c r="G88" s="14"/>
      <c r="I88" s="15"/>
      <c r="K88" s="14"/>
    </row>
    <row r="89" spans="1:12" ht="21.75" customHeight="1">
      <c r="A89" s="6" t="str">
        <f>A3</f>
        <v>ณ วันที่ 31 ธันวาคม พ.ศ. 2560</v>
      </c>
      <c r="B89" s="6"/>
      <c r="C89" s="6"/>
      <c r="D89" s="16"/>
      <c r="E89" s="11"/>
      <c r="F89" s="17"/>
      <c r="G89" s="18"/>
      <c r="H89" s="17"/>
      <c r="I89" s="19"/>
      <c r="J89" s="17"/>
      <c r="K89" s="18"/>
      <c r="L89" s="17"/>
    </row>
    <row r="90" spans="7:11" ht="21.75" customHeight="1">
      <c r="G90" s="14"/>
      <c r="I90" s="15"/>
      <c r="K90" s="14"/>
    </row>
    <row r="91" spans="1:12" ht="21.75" customHeight="1">
      <c r="A91" s="10"/>
      <c r="D91" s="158"/>
      <c r="E91" s="9"/>
      <c r="F91" s="199" t="s">
        <v>135</v>
      </c>
      <c r="G91" s="199"/>
      <c r="H91" s="199"/>
      <c r="I91" s="55"/>
      <c r="J91" s="50"/>
      <c r="K91" s="54"/>
      <c r="L91" s="39" t="s">
        <v>152</v>
      </c>
    </row>
    <row r="92" spans="5:12" ht="21.75" customHeight="1">
      <c r="E92" s="9"/>
      <c r="F92" s="150" t="s">
        <v>172</v>
      </c>
      <c r="G92" s="9"/>
      <c r="H92" s="150" t="s">
        <v>69</v>
      </c>
      <c r="I92" s="152"/>
      <c r="J92" s="150" t="s">
        <v>172</v>
      </c>
      <c r="K92" s="9"/>
      <c r="L92" s="150" t="s">
        <v>69</v>
      </c>
    </row>
    <row r="93" spans="4:12" ht="21.75" customHeight="1">
      <c r="D93" s="159" t="s">
        <v>0</v>
      </c>
      <c r="E93" s="9"/>
      <c r="F93" s="39" t="s">
        <v>43</v>
      </c>
      <c r="G93" s="9"/>
      <c r="H93" s="39" t="s">
        <v>43</v>
      </c>
      <c r="I93" s="152"/>
      <c r="J93" s="39" t="s">
        <v>43</v>
      </c>
      <c r="K93" s="9"/>
      <c r="L93" s="39" t="s">
        <v>43</v>
      </c>
    </row>
    <row r="94" spans="1:11" ht="21.75" customHeight="1">
      <c r="A94" s="9" t="s">
        <v>166</v>
      </c>
      <c r="G94" s="14"/>
      <c r="I94" s="15"/>
      <c r="K94" s="14"/>
    </row>
    <row r="95" spans="1:11" ht="7.5" customHeight="1">
      <c r="A95" s="9"/>
      <c r="G95" s="14"/>
      <c r="I95" s="15"/>
      <c r="K95" s="14"/>
    </row>
    <row r="96" spans="1:11" ht="21.75" customHeight="1">
      <c r="A96" s="9" t="s">
        <v>154</v>
      </c>
      <c r="G96" s="14"/>
      <c r="I96" s="15"/>
      <c r="K96" s="14"/>
    </row>
    <row r="97" spans="1:11" ht="7.5" customHeight="1">
      <c r="A97" s="9"/>
      <c r="G97" s="14"/>
      <c r="I97" s="15"/>
      <c r="K97" s="14"/>
    </row>
    <row r="98" spans="1:11" ht="21.75" customHeight="1">
      <c r="A98" s="8" t="s">
        <v>14</v>
      </c>
      <c r="G98" s="14"/>
      <c r="I98" s="15"/>
      <c r="K98" s="14"/>
    </row>
    <row r="99" spans="2:12" ht="21.75" customHeight="1">
      <c r="B99" s="8" t="s">
        <v>15</v>
      </c>
      <c r="F99" s="10"/>
      <c r="G99" s="10"/>
      <c r="H99" s="10"/>
      <c r="I99" s="10"/>
      <c r="J99" s="10"/>
      <c r="K99" s="10"/>
      <c r="L99" s="10"/>
    </row>
    <row r="100" spans="3:12" ht="21.75" customHeight="1">
      <c r="C100" s="153" t="s">
        <v>173</v>
      </c>
      <c r="F100" s="10"/>
      <c r="G100" s="10"/>
      <c r="H100" s="10"/>
      <c r="I100" s="10"/>
      <c r="J100" s="10"/>
      <c r="K100" s="10"/>
      <c r="L100" s="10"/>
    </row>
    <row r="101" spans="3:12" ht="21.75" customHeight="1" thickBot="1">
      <c r="C101" s="8" t="s">
        <v>82</v>
      </c>
      <c r="F101" s="163">
        <v>373000000</v>
      </c>
      <c r="G101" s="14"/>
      <c r="H101" s="163">
        <v>373000000</v>
      </c>
      <c r="I101" s="15"/>
      <c r="J101" s="163">
        <v>373000000</v>
      </c>
      <c r="K101" s="14"/>
      <c r="L101" s="163">
        <v>373000000</v>
      </c>
    </row>
    <row r="102" spans="1:11" ht="7.5" customHeight="1" thickTop="1">
      <c r="A102" s="9"/>
      <c r="G102" s="14"/>
      <c r="I102" s="15"/>
      <c r="K102" s="14"/>
    </row>
    <row r="103" spans="2:12" ht="21.75" customHeight="1">
      <c r="B103" s="8" t="s">
        <v>16</v>
      </c>
      <c r="F103" s="10"/>
      <c r="G103" s="10"/>
      <c r="H103" s="10"/>
      <c r="I103" s="10"/>
      <c r="J103" s="10"/>
      <c r="K103" s="10"/>
      <c r="L103" s="10"/>
    </row>
    <row r="104" spans="2:12" ht="21.75" customHeight="1">
      <c r="B104" s="153"/>
      <c r="C104" s="153" t="s">
        <v>173</v>
      </c>
      <c r="G104" s="14"/>
      <c r="I104" s="160"/>
      <c r="J104" s="160"/>
      <c r="K104" s="160"/>
      <c r="L104" s="160"/>
    </row>
    <row r="105" spans="2:12" ht="21.75" customHeight="1">
      <c r="B105" s="153"/>
      <c r="C105" s="8" t="s">
        <v>83</v>
      </c>
      <c r="F105" s="13">
        <v>373000000</v>
      </c>
      <c r="G105" s="14"/>
      <c r="H105" s="13">
        <v>373000000</v>
      </c>
      <c r="I105" s="160"/>
      <c r="J105" s="160">
        <v>373000000</v>
      </c>
      <c r="K105" s="160"/>
      <c r="L105" s="160">
        <v>373000000</v>
      </c>
    </row>
    <row r="106" spans="1:12" ht="21.75" customHeight="1">
      <c r="A106" s="8" t="s">
        <v>17</v>
      </c>
      <c r="F106" s="13">
        <v>3680616000</v>
      </c>
      <c r="G106" s="14"/>
      <c r="H106" s="13">
        <v>3680616000</v>
      </c>
      <c r="I106" s="160"/>
      <c r="J106" s="160">
        <v>3680616000</v>
      </c>
      <c r="K106" s="160"/>
      <c r="L106" s="160">
        <v>3680616000</v>
      </c>
    </row>
    <row r="107" spans="1:11" ht="21.75" customHeight="1">
      <c r="A107" s="8" t="s">
        <v>18</v>
      </c>
      <c r="G107" s="14"/>
      <c r="I107" s="15"/>
      <c r="K107" s="14"/>
    </row>
    <row r="108" spans="2:12" ht="21.75" customHeight="1">
      <c r="B108" s="8" t="s">
        <v>91</v>
      </c>
      <c r="F108" s="10"/>
      <c r="G108" s="10"/>
      <c r="H108" s="10"/>
      <c r="I108" s="10"/>
      <c r="J108" s="10"/>
      <c r="K108" s="10"/>
      <c r="L108" s="10"/>
    </row>
    <row r="109" spans="2:12" ht="21.75" customHeight="1">
      <c r="B109" s="10"/>
      <c r="C109" s="153" t="s">
        <v>92</v>
      </c>
      <c r="D109" s="12">
        <v>24</v>
      </c>
      <c r="F109" s="160">
        <v>37300000</v>
      </c>
      <c r="G109" s="14"/>
      <c r="H109" s="160">
        <v>37300000</v>
      </c>
      <c r="I109" s="7"/>
      <c r="J109" s="160">
        <v>37300000</v>
      </c>
      <c r="K109" s="7"/>
      <c r="L109" s="160">
        <v>37300000</v>
      </c>
    </row>
    <row r="110" spans="2:12" ht="21.75" customHeight="1">
      <c r="B110" s="8" t="s">
        <v>19</v>
      </c>
      <c r="F110" s="13">
        <v>10597429043</v>
      </c>
      <c r="G110" s="14"/>
      <c r="H110" s="13">
        <v>7339478923</v>
      </c>
      <c r="I110" s="13"/>
      <c r="J110" s="13">
        <v>8885728474</v>
      </c>
      <c r="K110" s="13"/>
      <c r="L110" s="13">
        <v>5429878792</v>
      </c>
    </row>
    <row r="111" spans="1:12" ht="21.75" customHeight="1">
      <c r="A111" s="8" t="s">
        <v>158</v>
      </c>
      <c r="F111" s="17">
        <v>-20746219</v>
      </c>
      <c r="G111" s="14"/>
      <c r="H111" s="17">
        <v>-46944910</v>
      </c>
      <c r="I111" s="13"/>
      <c r="J111" s="17">
        <v>0</v>
      </c>
      <c r="K111" s="13"/>
      <c r="L111" s="17">
        <v>0</v>
      </c>
    </row>
    <row r="112" spans="1:11" ht="7.5" customHeight="1">
      <c r="A112" s="9"/>
      <c r="G112" s="14"/>
      <c r="I112" s="15"/>
      <c r="K112" s="14"/>
    </row>
    <row r="113" spans="1:12" ht="21.75" customHeight="1">
      <c r="A113" s="9" t="s">
        <v>186</v>
      </c>
      <c r="D113" s="13"/>
      <c r="F113" s="10">
        <f>SUM(F105:F111)</f>
        <v>14667598824</v>
      </c>
      <c r="G113" s="13"/>
      <c r="H113" s="10">
        <f>SUM(H105:H111)</f>
        <v>11383450013</v>
      </c>
      <c r="I113" s="13"/>
      <c r="J113" s="10">
        <f>SUM(J105:J111)</f>
        <v>12976644474</v>
      </c>
      <c r="K113" s="13"/>
      <c r="L113" s="10">
        <f>SUM(L105:L111)</f>
        <v>9520794792</v>
      </c>
    </row>
    <row r="114" spans="1:12" ht="21.75" customHeight="1">
      <c r="A114" s="8" t="s">
        <v>20</v>
      </c>
      <c r="F114" s="17">
        <v>76021917</v>
      </c>
      <c r="G114" s="161"/>
      <c r="H114" s="17">
        <v>6005567</v>
      </c>
      <c r="I114" s="161"/>
      <c r="J114" s="17">
        <v>0</v>
      </c>
      <c r="K114" s="161"/>
      <c r="L114" s="17">
        <v>0</v>
      </c>
    </row>
    <row r="115" spans="1:11" ht="7.5" customHeight="1">
      <c r="A115" s="9"/>
      <c r="G115" s="14"/>
      <c r="I115" s="15"/>
      <c r="K115" s="14"/>
    </row>
    <row r="116" spans="1:12" ht="21.75" customHeight="1">
      <c r="A116" s="9" t="s">
        <v>187</v>
      </c>
      <c r="B116" s="9"/>
      <c r="F116" s="17">
        <f>SUM(F113:F114)</f>
        <v>14743620741</v>
      </c>
      <c r="G116" s="161"/>
      <c r="H116" s="17">
        <f>SUM(H113:H114)</f>
        <v>11389455580</v>
      </c>
      <c r="I116" s="161"/>
      <c r="J116" s="17">
        <f>SUM(J113:J114)</f>
        <v>12976644474</v>
      </c>
      <c r="K116" s="161"/>
      <c r="L116" s="17">
        <f>SUM(L113:L114)</f>
        <v>9520794792</v>
      </c>
    </row>
    <row r="117" spans="1:11" ht="7.5" customHeight="1">
      <c r="A117" s="9"/>
      <c r="G117" s="14"/>
      <c r="I117" s="15"/>
      <c r="K117" s="14"/>
    </row>
    <row r="118" spans="1:12" ht="21.75" customHeight="1" thickBot="1">
      <c r="A118" s="9" t="s">
        <v>155</v>
      </c>
      <c r="F118" s="163">
        <f>SUM(F82,F116)</f>
        <v>44530418962</v>
      </c>
      <c r="G118" s="14"/>
      <c r="H118" s="163">
        <f>SUM(H82,H116)</f>
        <v>41507392236</v>
      </c>
      <c r="I118" s="14"/>
      <c r="J118" s="163">
        <f>SUM(J82,J116)</f>
        <v>22737563476</v>
      </c>
      <c r="K118" s="14"/>
      <c r="L118" s="163">
        <f>SUM(L82,L116)</f>
        <v>19328395634</v>
      </c>
    </row>
    <row r="119" spans="1:11" ht="21.75" customHeight="1" thickTop="1">
      <c r="A119" s="9"/>
      <c r="G119" s="14"/>
      <c r="I119" s="14"/>
      <c r="K119" s="14"/>
    </row>
    <row r="120" spans="1:11" ht="21.75" customHeight="1">
      <c r="A120" s="9"/>
      <c r="G120" s="14"/>
      <c r="I120" s="14"/>
      <c r="K120" s="14"/>
    </row>
    <row r="121" spans="1:11" ht="21.75" customHeight="1">
      <c r="A121" s="9"/>
      <c r="G121" s="14"/>
      <c r="I121" s="14"/>
      <c r="K121" s="14"/>
    </row>
    <row r="122" spans="1:11" ht="21.75" customHeight="1">
      <c r="A122" s="9"/>
      <c r="G122" s="14"/>
      <c r="I122" s="14"/>
      <c r="K122" s="14"/>
    </row>
    <row r="123" spans="1:11" ht="21.75" customHeight="1">
      <c r="A123" s="9"/>
      <c r="G123" s="14"/>
      <c r="I123" s="14"/>
      <c r="K123" s="14"/>
    </row>
    <row r="124" spans="1:11" ht="21.75" customHeight="1">
      <c r="A124" s="9"/>
      <c r="F124" s="10"/>
      <c r="G124" s="14"/>
      <c r="I124" s="14"/>
      <c r="J124" s="10"/>
      <c r="K124" s="14"/>
    </row>
    <row r="125" spans="1:11" ht="21.75" customHeight="1">
      <c r="A125" s="9"/>
      <c r="G125" s="14"/>
      <c r="I125" s="14"/>
      <c r="K125" s="14"/>
    </row>
    <row r="126" spans="7:11" ht="6" customHeight="1">
      <c r="G126" s="13"/>
      <c r="I126" s="13"/>
      <c r="K126" s="13"/>
    </row>
    <row r="127" spans="1:12" ht="21.75" customHeight="1">
      <c r="A127" s="198" t="str">
        <f>A86</f>
        <v>หมายเหตุประกอบงบการเงินรวมและงบการเงินเฉพาะกิจการในหน้า 16 ถึง 87 เป็นส่วนหนึ่งของงบการเงินนี้</v>
      </c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</row>
  </sheetData>
  <sheetProtection/>
  <mergeCells count="6">
    <mergeCell ref="A86:L86"/>
    <mergeCell ref="A127:L127"/>
    <mergeCell ref="A43:L43"/>
    <mergeCell ref="F5:H5"/>
    <mergeCell ref="F48:H48"/>
    <mergeCell ref="F91:H91"/>
  </mergeCells>
  <printOptions/>
  <pageMargins left="0.8" right="0.5" top="0.5" bottom="0.6" header="0.49" footer="0.4"/>
  <pageSetup firstPageNumber="6" useFirstPageNumber="1" fitToHeight="0" fitToWidth="0" horizontalDpi="1200" verticalDpi="1200" orientation="portrait" paperSize="9" r:id="rId1"/>
  <headerFooter>
    <oddFooter>&amp;R&amp;"Angsana New,Regular"&amp;13&amp;P</oddFooter>
  </headerFooter>
  <rowBreaks count="2" manualBreakCount="2">
    <brk id="43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93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6.8515625" defaultRowHeight="18.75" customHeight="1"/>
  <cols>
    <col min="1" max="2" width="1.7109375" style="41" customWidth="1"/>
    <col min="3" max="3" width="31.7109375" style="41" customWidth="1"/>
    <col min="4" max="4" width="6.421875" style="40" customWidth="1"/>
    <col min="5" max="5" width="0.5625" style="41" customWidth="1"/>
    <col min="6" max="6" width="11.421875" style="42" customWidth="1"/>
    <col min="7" max="7" width="0.5625" style="41" customWidth="1"/>
    <col min="8" max="8" width="11.421875" style="42" customWidth="1"/>
    <col min="9" max="9" width="0.5625" style="40" customWidth="1"/>
    <col min="10" max="10" width="11.421875" style="42" customWidth="1"/>
    <col min="11" max="11" width="0.5625" style="41" customWidth="1"/>
    <col min="12" max="12" width="11.421875" style="42" customWidth="1"/>
    <col min="13" max="16384" width="6.8515625" style="45" customWidth="1"/>
  </cols>
  <sheetData>
    <row r="1" spans="1:11" ht="21.75" customHeight="1">
      <c r="A1" s="20" t="str">
        <f>'6-8'!A1</f>
        <v>บริษัท พลังงานบริสุทธิ์ จำกัด (มหาชน)  </v>
      </c>
      <c r="B1" s="20"/>
      <c r="C1" s="20"/>
      <c r="G1" s="43"/>
      <c r="I1" s="44"/>
      <c r="K1" s="43"/>
    </row>
    <row r="2" spans="1:11" ht="21.75" customHeight="1">
      <c r="A2" s="20" t="s">
        <v>55</v>
      </c>
      <c r="B2" s="20"/>
      <c r="C2" s="20"/>
      <c r="G2" s="43"/>
      <c r="I2" s="44"/>
      <c r="K2" s="43"/>
    </row>
    <row r="3" spans="1:12" ht="21.75" customHeight="1">
      <c r="A3" s="46" t="s">
        <v>174</v>
      </c>
      <c r="B3" s="47"/>
      <c r="C3" s="47"/>
      <c r="D3" s="48"/>
      <c r="E3" s="49"/>
      <c r="F3" s="50"/>
      <c r="G3" s="51"/>
      <c r="H3" s="50"/>
      <c r="I3" s="52"/>
      <c r="J3" s="50"/>
      <c r="K3" s="51"/>
      <c r="L3" s="50"/>
    </row>
    <row r="4" spans="7:11" ht="21" customHeight="1">
      <c r="G4" s="43"/>
      <c r="I4" s="44"/>
      <c r="K4" s="43"/>
    </row>
    <row r="5" spans="1:12" ht="18.75" customHeight="1">
      <c r="A5" s="45"/>
      <c r="D5" s="53"/>
      <c r="E5" s="20"/>
      <c r="F5" s="199" t="s">
        <v>135</v>
      </c>
      <c r="G5" s="199"/>
      <c r="H5" s="199"/>
      <c r="I5" s="55"/>
      <c r="J5" s="50"/>
      <c r="K5" s="54"/>
      <c r="L5" s="39" t="s">
        <v>152</v>
      </c>
    </row>
    <row r="6" spans="5:12" ht="18.75" customHeight="1">
      <c r="E6" s="20"/>
      <c r="F6" s="56" t="s">
        <v>172</v>
      </c>
      <c r="G6" s="20"/>
      <c r="H6" s="56" t="s">
        <v>69</v>
      </c>
      <c r="I6" s="57"/>
      <c r="J6" s="56" t="s">
        <v>172</v>
      </c>
      <c r="K6" s="20"/>
      <c r="L6" s="56" t="s">
        <v>69</v>
      </c>
    </row>
    <row r="7" spans="4:12" ht="18.75" customHeight="1">
      <c r="D7" s="61" t="s">
        <v>0</v>
      </c>
      <c r="E7" s="20"/>
      <c r="F7" s="39" t="s">
        <v>43</v>
      </c>
      <c r="G7" s="59"/>
      <c r="H7" s="39" t="s">
        <v>43</v>
      </c>
      <c r="I7" s="60"/>
      <c r="J7" s="39" t="s">
        <v>43</v>
      </c>
      <c r="K7" s="59"/>
      <c r="L7" s="39" t="s">
        <v>43</v>
      </c>
    </row>
    <row r="8" spans="7:11" ht="7.5" customHeight="1">
      <c r="G8" s="62"/>
      <c r="I8" s="62"/>
      <c r="K8" s="62"/>
    </row>
    <row r="9" spans="1:12" ht="18.75" customHeight="1">
      <c r="A9" s="41" t="s">
        <v>39</v>
      </c>
      <c r="D9" s="40">
        <v>25</v>
      </c>
      <c r="F9" s="42">
        <v>6908581366</v>
      </c>
      <c r="G9" s="62"/>
      <c r="H9" s="42">
        <v>6688255521</v>
      </c>
      <c r="I9" s="62"/>
      <c r="J9" s="42">
        <v>4486429993</v>
      </c>
      <c r="K9" s="62"/>
      <c r="L9" s="42">
        <v>4901945516</v>
      </c>
    </row>
    <row r="10" spans="1:12" ht="18.75" customHeight="1">
      <c r="A10" s="41" t="s">
        <v>76</v>
      </c>
      <c r="D10" s="40">
        <v>26</v>
      </c>
      <c r="F10" s="45">
        <v>4670936269</v>
      </c>
      <c r="G10" s="45"/>
      <c r="H10" s="45">
        <v>3704139145</v>
      </c>
      <c r="I10" s="45"/>
      <c r="J10" s="13">
        <v>0</v>
      </c>
      <c r="K10" s="45"/>
      <c r="L10" s="13">
        <v>0</v>
      </c>
    </row>
    <row r="11" spans="1:12" ht="18.75" customHeight="1">
      <c r="A11" s="41" t="s">
        <v>77</v>
      </c>
      <c r="D11" s="197">
        <v>13.2</v>
      </c>
      <c r="F11" s="42">
        <v>0</v>
      </c>
      <c r="G11" s="62"/>
      <c r="H11" s="42">
        <v>0</v>
      </c>
      <c r="I11" s="62"/>
      <c r="J11" s="42">
        <v>4386628505</v>
      </c>
      <c r="K11" s="62"/>
      <c r="L11" s="42">
        <v>2078860211</v>
      </c>
    </row>
    <row r="12" spans="1:12" ht="18.75" customHeight="1">
      <c r="A12" s="41" t="s">
        <v>21</v>
      </c>
      <c r="D12" s="40">
        <v>27</v>
      </c>
      <c r="F12" s="50">
        <v>93983851</v>
      </c>
      <c r="G12" s="62"/>
      <c r="H12" s="50">
        <v>46857921</v>
      </c>
      <c r="I12" s="62"/>
      <c r="J12" s="50">
        <v>112611172</v>
      </c>
      <c r="K12" s="62"/>
      <c r="L12" s="50">
        <v>113423524</v>
      </c>
    </row>
    <row r="13" spans="7:11" ht="7.5" customHeight="1">
      <c r="G13" s="62"/>
      <c r="I13" s="62"/>
      <c r="K13" s="62"/>
    </row>
    <row r="14" spans="1:12" ht="18.75" customHeight="1">
      <c r="A14" s="20" t="s">
        <v>60</v>
      </c>
      <c r="B14" s="45"/>
      <c r="C14" s="20"/>
      <c r="F14" s="50">
        <f>SUM(F9:F12)</f>
        <v>11673501486</v>
      </c>
      <c r="G14" s="62"/>
      <c r="H14" s="50">
        <f>SUM(H9:H12)</f>
        <v>10439252587</v>
      </c>
      <c r="I14" s="62"/>
      <c r="J14" s="50">
        <f>SUM(J9:J12)</f>
        <v>8985669670</v>
      </c>
      <c r="K14" s="62"/>
      <c r="L14" s="50">
        <f>SUM(L9:L12)</f>
        <v>7094229251</v>
      </c>
    </row>
    <row r="15" spans="7:11" ht="7.5" customHeight="1">
      <c r="G15" s="62"/>
      <c r="I15" s="62"/>
      <c r="K15" s="62"/>
    </row>
    <row r="16" spans="1:12" ht="18.75" customHeight="1">
      <c r="A16" s="41" t="s">
        <v>40</v>
      </c>
      <c r="F16" s="42">
        <v>-6045566707</v>
      </c>
      <c r="G16" s="43"/>
      <c r="H16" s="42">
        <v>-5637292642</v>
      </c>
      <c r="I16" s="44"/>
      <c r="J16" s="42">
        <v>-4273759855</v>
      </c>
      <c r="K16" s="43"/>
      <c r="L16" s="42">
        <v>-4486261341</v>
      </c>
    </row>
    <row r="17" spans="1:12" ht="18.75" customHeight="1">
      <c r="A17" s="41" t="s">
        <v>78</v>
      </c>
      <c r="F17" s="42">
        <v>-58610100</v>
      </c>
      <c r="G17" s="62"/>
      <c r="H17" s="42">
        <v>-47673346</v>
      </c>
      <c r="I17" s="62"/>
      <c r="J17" s="42">
        <v>-58610100</v>
      </c>
      <c r="K17" s="62"/>
      <c r="L17" s="42">
        <v>-47673346</v>
      </c>
    </row>
    <row r="18" spans="1:12" ht="18.75" customHeight="1">
      <c r="A18" s="41" t="s">
        <v>125</v>
      </c>
      <c r="E18" s="62"/>
      <c r="F18" s="42">
        <v>-608422006</v>
      </c>
      <c r="G18" s="62"/>
      <c r="H18" s="42">
        <v>-410237499</v>
      </c>
      <c r="I18" s="62"/>
      <c r="J18" s="42">
        <v>-347349417</v>
      </c>
      <c r="K18" s="62"/>
      <c r="L18" s="42">
        <v>-280592304</v>
      </c>
    </row>
    <row r="19" spans="1:12" ht="18.75" customHeight="1">
      <c r="A19" s="41" t="s">
        <v>165</v>
      </c>
      <c r="E19" s="62"/>
      <c r="F19" s="42">
        <v>60859420</v>
      </c>
      <c r="G19" s="62"/>
      <c r="H19" s="42">
        <v>-102177769</v>
      </c>
      <c r="I19" s="62"/>
      <c r="J19" s="42">
        <v>1684389</v>
      </c>
      <c r="K19" s="62"/>
      <c r="L19" s="42">
        <v>49219</v>
      </c>
    </row>
    <row r="20" spans="1:12" ht="18.75" customHeight="1">
      <c r="A20" s="41" t="s">
        <v>58</v>
      </c>
      <c r="D20" s="40">
        <v>28</v>
      </c>
      <c r="E20" s="62"/>
      <c r="F20" s="50">
        <v>-1184324105</v>
      </c>
      <c r="G20" s="62"/>
      <c r="H20" s="50">
        <v>-994886746</v>
      </c>
      <c r="I20" s="62"/>
      <c r="J20" s="50">
        <v>-294003986</v>
      </c>
      <c r="K20" s="62"/>
      <c r="L20" s="50">
        <v>-181536910</v>
      </c>
    </row>
    <row r="21" spans="7:11" ht="7.5" customHeight="1">
      <c r="G21" s="62"/>
      <c r="I21" s="62"/>
      <c r="K21" s="62"/>
    </row>
    <row r="22" spans="1:12" ht="18.75" customHeight="1">
      <c r="A22" s="20" t="s">
        <v>61</v>
      </c>
      <c r="B22" s="45"/>
      <c r="F22" s="50">
        <f>SUM(F16:F20)</f>
        <v>-7836063498</v>
      </c>
      <c r="G22" s="42"/>
      <c r="H22" s="50">
        <f>SUM(H16:H20)</f>
        <v>-7192268002</v>
      </c>
      <c r="I22" s="42"/>
      <c r="J22" s="50">
        <f>SUM(J16:J20)</f>
        <v>-4972038969</v>
      </c>
      <c r="K22" s="42"/>
      <c r="L22" s="50">
        <f>SUM(L16:L20)</f>
        <v>-4996014682</v>
      </c>
    </row>
    <row r="23" spans="7:11" ht="7.5" customHeight="1">
      <c r="G23" s="42"/>
      <c r="I23" s="42"/>
      <c r="K23" s="42"/>
    </row>
    <row r="24" spans="1:12" ht="18.75" customHeight="1">
      <c r="A24" s="41" t="s">
        <v>222</v>
      </c>
      <c r="D24" s="45"/>
      <c r="E24" s="45"/>
      <c r="F24" s="45"/>
      <c r="G24" s="45"/>
      <c r="H24" s="45"/>
      <c r="I24" s="45"/>
      <c r="J24" s="45"/>
      <c r="K24" s="45"/>
      <c r="L24" s="45"/>
    </row>
    <row r="25" spans="2:12" ht="18.75" customHeight="1">
      <c r="B25" s="41" t="s">
        <v>209</v>
      </c>
      <c r="D25" s="40">
        <v>13</v>
      </c>
      <c r="F25" s="50">
        <v>-62272139</v>
      </c>
      <c r="G25" s="62"/>
      <c r="H25" s="50">
        <v>0</v>
      </c>
      <c r="I25" s="62"/>
      <c r="J25" s="50">
        <v>0</v>
      </c>
      <c r="K25" s="62"/>
      <c r="L25" s="50">
        <v>0</v>
      </c>
    </row>
    <row r="26" spans="7:11" ht="7.5" customHeight="1">
      <c r="G26" s="42"/>
      <c r="I26" s="42"/>
      <c r="K26" s="42"/>
    </row>
    <row r="27" spans="1:12" ht="18.75" customHeight="1">
      <c r="A27" s="20" t="s">
        <v>115</v>
      </c>
      <c r="F27" s="42">
        <f>SUM(F22,F14,F25)</f>
        <v>3775165849</v>
      </c>
      <c r="G27" s="42"/>
      <c r="H27" s="42">
        <f>SUM(H22,H14,H25)</f>
        <v>3246984585</v>
      </c>
      <c r="I27" s="42"/>
      <c r="J27" s="42">
        <f>SUM(J22,J14,J25)</f>
        <v>4013630701</v>
      </c>
      <c r="K27" s="42"/>
      <c r="L27" s="42">
        <f>SUM(L22,L14,L25)</f>
        <v>2098214569</v>
      </c>
    </row>
    <row r="28" spans="1:12" ht="18.75" customHeight="1">
      <c r="A28" s="41" t="s">
        <v>119</v>
      </c>
      <c r="D28" s="40">
        <v>30</v>
      </c>
      <c r="F28" s="50">
        <v>42300429</v>
      </c>
      <c r="G28" s="62"/>
      <c r="H28" s="50">
        <v>5501971</v>
      </c>
      <c r="I28" s="62"/>
      <c r="J28" s="50">
        <v>1718981</v>
      </c>
      <c r="K28" s="62"/>
      <c r="L28" s="50">
        <v>5153319</v>
      </c>
    </row>
    <row r="29" spans="7:11" ht="7.5" customHeight="1">
      <c r="G29" s="62"/>
      <c r="I29" s="62"/>
      <c r="K29" s="62"/>
    </row>
    <row r="30" spans="1:12" ht="18.75" customHeight="1">
      <c r="A30" s="20" t="s">
        <v>137</v>
      </c>
      <c r="F30" s="50">
        <f>SUM(F27:F28)</f>
        <v>3817466278</v>
      </c>
      <c r="G30" s="62"/>
      <c r="H30" s="50">
        <f>SUM(H27:H28)</f>
        <v>3252486556</v>
      </c>
      <c r="I30" s="62"/>
      <c r="J30" s="50">
        <f>SUM(J27:J28)</f>
        <v>4015349682</v>
      </c>
      <c r="K30" s="62"/>
      <c r="L30" s="50">
        <f>SUM(L27:L28)</f>
        <v>2103367888</v>
      </c>
    </row>
    <row r="31" spans="7:11" ht="9.75" customHeight="1">
      <c r="G31" s="42"/>
      <c r="I31" s="42"/>
      <c r="K31" s="42"/>
    </row>
    <row r="32" spans="1:11" ht="18.75" customHeight="1">
      <c r="A32" s="20" t="s">
        <v>184</v>
      </c>
      <c r="G32" s="42"/>
      <c r="I32" s="42"/>
      <c r="K32" s="42"/>
    </row>
    <row r="33" spans="1:11" ht="18.75" customHeight="1">
      <c r="A33" s="157" t="s">
        <v>218</v>
      </c>
      <c r="B33" s="148"/>
      <c r="C33" s="148"/>
      <c r="G33" s="42"/>
      <c r="I33" s="42"/>
      <c r="K33" s="42"/>
    </row>
    <row r="34" spans="1:11" ht="18.75" customHeight="1">
      <c r="A34" s="157"/>
      <c r="B34" s="196" t="s">
        <v>219</v>
      </c>
      <c r="C34" s="148"/>
      <c r="G34" s="42"/>
      <c r="I34" s="42"/>
      <c r="K34" s="42"/>
    </row>
    <row r="35" spans="1:11" ht="18.75" customHeight="1">
      <c r="A35" s="147"/>
      <c r="B35" s="147" t="s">
        <v>199</v>
      </c>
      <c r="C35" s="148"/>
      <c r="G35" s="42"/>
      <c r="I35" s="42"/>
      <c r="K35" s="42"/>
    </row>
    <row r="36" spans="2:12" ht="18.75" customHeight="1">
      <c r="B36" s="147"/>
      <c r="C36" s="148" t="s">
        <v>200</v>
      </c>
      <c r="D36" s="40">
        <v>13</v>
      </c>
      <c r="F36" s="42">
        <v>-13801297</v>
      </c>
      <c r="G36" s="42"/>
      <c r="H36" s="42">
        <v>0</v>
      </c>
      <c r="I36" s="42"/>
      <c r="J36" s="42">
        <v>0</v>
      </c>
      <c r="K36" s="42"/>
      <c r="L36" s="42">
        <v>0</v>
      </c>
    </row>
    <row r="37" spans="2:11" ht="18.75" customHeight="1">
      <c r="B37" s="147" t="s">
        <v>206</v>
      </c>
      <c r="C37" s="148"/>
      <c r="G37" s="42"/>
      <c r="I37" s="42"/>
      <c r="K37" s="42"/>
    </row>
    <row r="38" spans="2:12" ht="18" customHeight="1">
      <c r="B38" s="147"/>
      <c r="C38" s="148" t="s">
        <v>207</v>
      </c>
      <c r="F38" s="50">
        <v>0</v>
      </c>
      <c r="G38" s="42"/>
      <c r="H38" s="50">
        <v>0</v>
      </c>
      <c r="I38" s="42"/>
      <c r="J38" s="50">
        <v>0</v>
      </c>
      <c r="K38" s="42"/>
      <c r="L38" s="50">
        <v>0</v>
      </c>
    </row>
    <row r="39" spans="1:11" ht="7.5" customHeight="1">
      <c r="A39" s="20"/>
      <c r="G39" s="42"/>
      <c r="I39" s="42"/>
      <c r="K39" s="42"/>
    </row>
    <row r="40" spans="1:12" ht="18" customHeight="1">
      <c r="A40" s="20" t="s">
        <v>213</v>
      </c>
      <c r="F40" s="50">
        <f>SUM(F36:F38)</f>
        <v>-13801297</v>
      </c>
      <c r="G40" s="42"/>
      <c r="H40" s="50">
        <f>SUM(H36:H38)</f>
        <v>0</v>
      </c>
      <c r="I40" s="42"/>
      <c r="J40" s="50">
        <f>SUM(J36:J38)</f>
        <v>0</v>
      </c>
      <c r="K40" s="42"/>
      <c r="L40" s="50">
        <f>SUM(L36:L38)</f>
        <v>0</v>
      </c>
    </row>
    <row r="41" spans="7:11" ht="6" customHeight="1">
      <c r="G41" s="42"/>
      <c r="I41" s="42"/>
      <c r="K41" s="42"/>
    </row>
    <row r="42" spans="1:12" ht="18.75" customHeight="1" thickBot="1">
      <c r="A42" s="20" t="s">
        <v>132</v>
      </c>
      <c r="F42" s="63">
        <f>SUM(F40,F30)</f>
        <v>3803664981</v>
      </c>
      <c r="G42" s="42"/>
      <c r="H42" s="63">
        <f>SUM(H40,H30)</f>
        <v>3252486556</v>
      </c>
      <c r="I42" s="42"/>
      <c r="J42" s="63">
        <f>SUM(J40,J30)</f>
        <v>4015349682</v>
      </c>
      <c r="K42" s="42"/>
      <c r="L42" s="63">
        <f>SUM(L40,L30)</f>
        <v>2103367888</v>
      </c>
    </row>
    <row r="43" spans="1:11" ht="18.75" customHeight="1" thickTop="1">
      <c r="A43" s="20"/>
      <c r="G43" s="42"/>
      <c r="I43" s="42"/>
      <c r="K43" s="42"/>
    </row>
    <row r="44" spans="1:11" ht="18.75" customHeight="1">
      <c r="A44" s="20"/>
      <c r="G44" s="42"/>
      <c r="I44" s="42"/>
      <c r="K44" s="42"/>
    </row>
    <row r="45" spans="1:11" ht="18.75" customHeight="1">
      <c r="A45" s="20"/>
      <c r="G45" s="42"/>
      <c r="I45" s="42"/>
      <c r="K45" s="42"/>
    </row>
    <row r="46" spans="1:11" ht="18.75" customHeight="1">
      <c r="A46" s="20"/>
      <c r="G46" s="42"/>
      <c r="I46" s="42"/>
      <c r="K46" s="42"/>
    </row>
    <row r="47" spans="1:12" s="10" customFormat="1" ht="21.75" customHeight="1">
      <c r="A47" s="198" t="str">
        <f>'6-8'!A43:L43</f>
        <v>หมายเหตุประกอบงบการเงินรวมและงบการเงินเฉพาะกิจการในหน้า 16 ถึง 87 เป็นส่วนหนึ่งของงบการเงินนี้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</row>
    <row r="48" spans="1:11" ht="21.75" customHeight="1">
      <c r="A48" s="20" t="str">
        <f>A1</f>
        <v>บริษัท พลังงานบริสุทธิ์ จำกัด (มหาชน)  </v>
      </c>
      <c r="B48" s="20"/>
      <c r="C48" s="20"/>
      <c r="G48" s="43"/>
      <c r="I48" s="44"/>
      <c r="K48" s="43"/>
    </row>
    <row r="49" spans="1:11" ht="21.75" customHeight="1">
      <c r="A49" s="20" t="str">
        <f>A2</f>
        <v>งบกำไรขาดทุนเบ็ดเสร็จ</v>
      </c>
      <c r="B49" s="20"/>
      <c r="C49" s="20"/>
      <c r="G49" s="43"/>
      <c r="I49" s="44"/>
      <c r="K49" s="43"/>
    </row>
    <row r="50" spans="1:12" ht="21.75" customHeight="1">
      <c r="A50" s="46" t="str">
        <f>A3</f>
        <v>สำหรับปีสิ้นสุดวันที่ 31 ธันวาคม พ.ศ. 2560</v>
      </c>
      <c r="B50" s="47"/>
      <c r="C50" s="47"/>
      <c r="D50" s="48"/>
      <c r="E50" s="49"/>
      <c r="F50" s="50"/>
      <c r="G50" s="51"/>
      <c r="H50" s="50"/>
      <c r="I50" s="52"/>
      <c r="J50" s="50"/>
      <c r="K50" s="51"/>
      <c r="L50" s="50"/>
    </row>
    <row r="51" spans="7:11" ht="21" customHeight="1">
      <c r="G51" s="43"/>
      <c r="I51" s="44"/>
      <c r="K51" s="43"/>
    </row>
    <row r="52" spans="1:12" ht="18.75" customHeight="1">
      <c r="A52" s="45"/>
      <c r="D52" s="53"/>
      <c r="E52" s="20"/>
      <c r="F52" s="199" t="s">
        <v>135</v>
      </c>
      <c r="G52" s="199"/>
      <c r="H52" s="199"/>
      <c r="I52" s="55"/>
      <c r="J52" s="50"/>
      <c r="K52" s="54"/>
      <c r="L52" s="39" t="s">
        <v>152</v>
      </c>
    </row>
    <row r="53" spans="5:12" ht="18.75" customHeight="1">
      <c r="E53" s="20"/>
      <c r="F53" s="56" t="s">
        <v>172</v>
      </c>
      <c r="G53" s="20"/>
      <c r="H53" s="56" t="s">
        <v>69</v>
      </c>
      <c r="I53" s="57"/>
      <c r="J53" s="56" t="s">
        <v>172</v>
      </c>
      <c r="K53" s="20"/>
      <c r="L53" s="56" t="s">
        <v>69</v>
      </c>
    </row>
    <row r="54" spans="4:12" ht="18.75" customHeight="1">
      <c r="D54" s="61" t="s">
        <v>0</v>
      </c>
      <c r="E54" s="20"/>
      <c r="F54" s="39" t="s">
        <v>43</v>
      </c>
      <c r="G54" s="59"/>
      <c r="H54" s="39" t="s">
        <v>43</v>
      </c>
      <c r="I54" s="60"/>
      <c r="J54" s="39" t="s">
        <v>43</v>
      </c>
      <c r="K54" s="59"/>
      <c r="L54" s="39" t="s">
        <v>43</v>
      </c>
    </row>
    <row r="55" spans="7:11" ht="7.5" customHeight="1">
      <c r="G55" s="62"/>
      <c r="I55" s="62"/>
      <c r="K55" s="62"/>
    </row>
    <row r="56" spans="1:11" ht="18.75" customHeight="1">
      <c r="A56" s="20" t="s">
        <v>62</v>
      </c>
      <c r="G56" s="43"/>
      <c r="I56" s="44"/>
      <c r="K56" s="43"/>
    </row>
    <row r="57" spans="1:12" ht="18.75" customHeight="1">
      <c r="A57" s="45"/>
      <c r="B57" s="64" t="s">
        <v>156</v>
      </c>
      <c r="F57" s="42">
        <v>3817450120</v>
      </c>
      <c r="G57" s="65"/>
      <c r="H57" s="42">
        <v>3251506046</v>
      </c>
      <c r="I57" s="65"/>
      <c r="J57" s="42">
        <v>4015349682</v>
      </c>
      <c r="K57" s="65"/>
      <c r="L57" s="42">
        <v>2103367888</v>
      </c>
    </row>
    <row r="58" spans="1:12" ht="18.75" customHeight="1">
      <c r="A58" s="45"/>
      <c r="B58" s="66" t="s">
        <v>46</v>
      </c>
      <c r="F58" s="50">
        <v>16158</v>
      </c>
      <c r="G58" s="65"/>
      <c r="H58" s="50">
        <v>980510</v>
      </c>
      <c r="I58" s="65"/>
      <c r="J58" s="67">
        <v>0</v>
      </c>
      <c r="K58" s="65"/>
      <c r="L58" s="67">
        <v>0</v>
      </c>
    </row>
    <row r="59" spans="1:12" ht="6" customHeight="1">
      <c r="A59" s="68"/>
      <c r="F59" s="65"/>
      <c r="G59" s="65"/>
      <c r="H59" s="65"/>
      <c r="I59" s="65"/>
      <c r="J59" s="65"/>
      <c r="K59" s="65"/>
      <c r="L59" s="65"/>
    </row>
    <row r="60" spans="1:12" ht="18.75" customHeight="1" thickBot="1">
      <c r="A60" s="68"/>
      <c r="F60" s="63">
        <f>F30</f>
        <v>3817466278</v>
      </c>
      <c r="G60" s="65"/>
      <c r="H60" s="63">
        <f>SUM(H57:H58)</f>
        <v>3252486556</v>
      </c>
      <c r="I60" s="65"/>
      <c r="J60" s="63">
        <f>SUM(J57:J58)</f>
        <v>4015349682</v>
      </c>
      <c r="K60" s="65"/>
      <c r="L60" s="63">
        <f>SUM(L57:L58)</f>
        <v>2103367888</v>
      </c>
    </row>
    <row r="61" spans="1:11" ht="9.75" customHeight="1" thickTop="1">
      <c r="A61" s="68"/>
      <c r="G61" s="65"/>
      <c r="I61" s="65"/>
      <c r="K61" s="65"/>
    </row>
    <row r="62" spans="1:12" ht="18.75" customHeight="1">
      <c r="A62" s="59" t="s">
        <v>63</v>
      </c>
      <c r="F62" s="65"/>
      <c r="G62" s="65"/>
      <c r="H62" s="65"/>
      <c r="I62" s="65"/>
      <c r="J62" s="65"/>
      <c r="K62" s="65"/>
      <c r="L62" s="65"/>
    </row>
    <row r="63" spans="1:12" ht="18.75" customHeight="1">
      <c r="A63" s="45"/>
      <c r="B63" s="66" t="s">
        <v>156</v>
      </c>
      <c r="F63" s="42">
        <v>3803648823</v>
      </c>
      <c r="G63" s="65"/>
      <c r="H63" s="42">
        <v>3251506046</v>
      </c>
      <c r="I63" s="65"/>
      <c r="J63" s="42">
        <v>4015349682</v>
      </c>
      <c r="K63" s="65"/>
      <c r="L63" s="42">
        <v>2103367888</v>
      </c>
    </row>
    <row r="64" spans="1:12" ht="18.75" customHeight="1">
      <c r="A64" s="45"/>
      <c r="B64" s="66" t="s">
        <v>46</v>
      </c>
      <c r="F64" s="50">
        <v>16158</v>
      </c>
      <c r="G64" s="65"/>
      <c r="H64" s="50">
        <v>980510</v>
      </c>
      <c r="I64" s="65"/>
      <c r="J64" s="67">
        <v>0</v>
      </c>
      <c r="K64" s="65"/>
      <c r="L64" s="67">
        <v>0</v>
      </c>
    </row>
    <row r="65" spans="1:12" ht="5.25" customHeight="1">
      <c r="A65" s="68"/>
      <c r="G65" s="65"/>
      <c r="I65" s="65"/>
      <c r="J65" s="65"/>
      <c r="K65" s="65"/>
      <c r="L65" s="65"/>
    </row>
    <row r="66" spans="1:12" ht="18" customHeight="1" thickBot="1">
      <c r="A66" s="68"/>
      <c r="F66" s="63">
        <f>F42</f>
        <v>3803664981</v>
      </c>
      <c r="G66" s="65"/>
      <c r="H66" s="63">
        <f>SUM(H63:H64)</f>
        <v>3252486556</v>
      </c>
      <c r="I66" s="65"/>
      <c r="J66" s="63">
        <f>SUM(J63:J64)</f>
        <v>4015349682</v>
      </c>
      <c r="K66" s="65"/>
      <c r="L66" s="63">
        <f>SUM(L63:L64)</f>
        <v>2103367888</v>
      </c>
    </row>
    <row r="67" spans="1:12" ht="6" customHeight="1" thickTop="1">
      <c r="A67" s="68"/>
      <c r="B67" s="68"/>
      <c r="C67" s="68"/>
      <c r="D67" s="60"/>
      <c r="E67" s="59"/>
      <c r="F67" s="58"/>
      <c r="G67" s="59"/>
      <c r="H67" s="58"/>
      <c r="I67" s="60"/>
      <c r="J67" s="58"/>
      <c r="K67" s="59"/>
      <c r="L67" s="58"/>
    </row>
    <row r="68" spans="1:12" ht="18.75" customHeight="1">
      <c r="A68" s="59" t="s">
        <v>41</v>
      </c>
      <c r="B68" s="68"/>
      <c r="C68" s="68"/>
      <c r="D68" s="69"/>
      <c r="E68" s="70"/>
      <c r="F68" s="70"/>
      <c r="G68" s="70"/>
      <c r="H68" s="70"/>
      <c r="I68" s="70"/>
      <c r="J68" s="154"/>
      <c r="K68" s="154"/>
      <c r="L68" s="154"/>
    </row>
    <row r="69" spans="1:12" ht="18.75" customHeight="1">
      <c r="A69" s="59"/>
      <c r="B69" s="68" t="s">
        <v>138</v>
      </c>
      <c r="C69" s="68"/>
      <c r="D69" s="69">
        <v>31</v>
      </c>
      <c r="E69" s="68"/>
      <c r="F69" s="73">
        <f>F63/3730000000</f>
        <v>1.0197449927613942</v>
      </c>
      <c r="G69" s="71"/>
      <c r="H69" s="73">
        <f>H63/3730000000</f>
        <v>0.8717174386058981</v>
      </c>
      <c r="I69" s="72"/>
      <c r="J69" s="73">
        <f>J63/3730000000</f>
        <v>1.076501255227882</v>
      </c>
      <c r="K69" s="71"/>
      <c r="L69" s="73">
        <f>L63/3730000000</f>
        <v>0.5639056</v>
      </c>
    </row>
    <row r="70" spans="1:12" ht="9" customHeight="1">
      <c r="A70" s="59"/>
      <c r="B70" s="68"/>
      <c r="C70" s="68"/>
      <c r="D70" s="69"/>
      <c r="E70" s="68"/>
      <c r="F70" s="73"/>
      <c r="G70" s="71"/>
      <c r="H70" s="73"/>
      <c r="I70" s="72"/>
      <c r="J70" s="73"/>
      <c r="K70" s="71"/>
      <c r="L70" s="73"/>
    </row>
    <row r="71" spans="1:12" ht="18" customHeight="1">
      <c r="A71" s="59"/>
      <c r="B71" s="68"/>
      <c r="C71" s="68"/>
      <c r="D71" s="69"/>
      <c r="E71" s="68"/>
      <c r="F71" s="73"/>
      <c r="G71" s="71"/>
      <c r="H71" s="73"/>
      <c r="I71" s="72"/>
      <c r="J71" s="73"/>
      <c r="K71" s="71"/>
      <c r="L71" s="73"/>
    </row>
    <row r="72" spans="1:12" ht="18" customHeight="1">
      <c r="A72" s="59"/>
      <c r="B72" s="68"/>
      <c r="C72" s="68"/>
      <c r="D72" s="69"/>
      <c r="E72" s="68"/>
      <c r="F72" s="73"/>
      <c r="G72" s="71"/>
      <c r="H72" s="73"/>
      <c r="I72" s="72"/>
      <c r="J72" s="73"/>
      <c r="K72" s="71"/>
      <c r="L72" s="73"/>
    </row>
    <row r="73" spans="1:12" ht="18" customHeight="1">
      <c r="A73" s="59"/>
      <c r="B73" s="68"/>
      <c r="C73" s="68"/>
      <c r="D73" s="69"/>
      <c r="E73" s="68"/>
      <c r="F73" s="73"/>
      <c r="G73" s="71"/>
      <c r="H73" s="73"/>
      <c r="I73" s="72"/>
      <c r="J73" s="73"/>
      <c r="K73" s="71"/>
      <c r="L73" s="73"/>
    </row>
    <row r="74" spans="1:12" ht="18" customHeight="1">
      <c r="A74" s="59"/>
      <c r="B74" s="68"/>
      <c r="C74" s="68"/>
      <c r="D74" s="69"/>
      <c r="E74" s="68"/>
      <c r="F74" s="73"/>
      <c r="G74" s="71"/>
      <c r="H74" s="73"/>
      <c r="I74" s="72"/>
      <c r="J74" s="73"/>
      <c r="K74" s="71"/>
      <c r="L74" s="73"/>
    </row>
    <row r="75" spans="1:12" ht="18" customHeight="1">
      <c r="A75" s="59"/>
      <c r="B75" s="68"/>
      <c r="C75" s="68"/>
      <c r="D75" s="69"/>
      <c r="E75" s="68"/>
      <c r="F75" s="73"/>
      <c r="G75" s="71"/>
      <c r="H75" s="73"/>
      <c r="I75" s="72"/>
      <c r="J75" s="73"/>
      <c r="K75" s="71"/>
      <c r="L75" s="73"/>
    </row>
    <row r="76" spans="1:12" ht="18" customHeight="1">
      <c r="A76" s="59"/>
      <c r="B76" s="68"/>
      <c r="C76" s="68"/>
      <c r="D76" s="69"/>
      <c r="E76" s="68"/>
      <c r="F76" s="73"/>
      <c r="G76" s="71"/>
      <c r="H76" s="73"/>
      <c r="I76" s="72"/>
      <c r="J76" s="73"/>
      <c r="K76" s="71"/>
      <c r="L76" s="73"/>
    </row>
    <row r="77" spans="1:12" ht="18" customHeight="1">
      <c r="A77" s="59"/>
      <c r="B77" s="68"/>
      <c r="C77" s="68"/>
      <c r="D77" s="69"/>
      <c r="E77" s="68"/>
      <c r="F77" s="73"/>
      <c r="G77" s="71"/>
      <c r="H77" s="73"/>
      <c r="I77" s="72"/>
      <c r="J77" s="73"/>
      <c r="K77" s="71"/>
      <c r="L77" s="73"/>
    </row>
    <row r="78" spans="1:12" ht="18" customHeight="1">
      <c r="A78" s="59"/>
      <c r="B78" s="68"/>
      <c r="C78" s="68"/>
      <c r="D78" s="69"/>
      <c r="E78" s="68"/>
      <c r="F78" s="73"/>
      <c r="G78" s="71"/>
      <c r="H78" s="73"/>
      <c r="I78" s="72"/>
      <c r="J78" s="73"/>
      <c r="K78" s="71"/>
      <c r="L78" s="73"/>
    </row>
    <row r="79" spans="1:12" ht="18" customHeight="1">
      <c r="A79" s="59"/>
      <c r="B79" s="68"/>
      <c r="C79" s="68"/>
      <c r="D79" s="69"/>
      <c r="E79" s="68"/>
      <c r="F79" s="73"/>
      <c r="G79" s="71"/>
      <c r="H79" s="73"/>
      <c r="I79" s="72"/>
      <c r="J79" s="73"/>
      <c r="K79" s="71"/>
      <c r="L79" s="73"/>
    </row>
    <row r="80" spans="1:12" ht="18" customHeight="1">
      <c r="A80" s="59"/>
      <c r="B80" s="68"/>
      <c r="C80" s="68"/>
      <c r="D80" s="69"/>
      <c r="E80" s="68"/>
      <c r="F80" s="73"/>
      <c r="G80" s="71"/>
      <c r="H80" s="73"/>
      <c r="I80" s="72"/>
      <c r="J80" s="73"/>
      <c r="K80" s="71"/>
      <c r="L80" s="73"/>
    </row>
    <row r="81" spans="1:12" ht="18" customHeight="1">
      <c r="A81" s="59"/>
      <c r="B81" s="68"/>
      <c r="C81" s="68"/>
      <c r="D81" s="69"/>
      <c r="E81" s="68"/>
      <c r="F81" s="73"/>
      <c r="G81" s="71"/>
      <c r="H81" s="73"/>
      <c r="I81" s="72"/>
      <c r="J81" s="73"/>
      <c r="K81" s="71"/>
      <c r="L81" s="73"/>
    </row>
    <row r="82" spans="1:12" ht="18" customHeight="1">
      <c r="A82" s="59"/>
      <c r="B82" s="68"/>
      <c r="C82" s="68"/>
      <c r="D82" s="69"/>
      <c r="E82" s="68"/>
      <c r="F82" s="73"/>
      <c r="G82" s="71"/>
      <c r="H82" s="73"/>
      <c r="I82" s="72"/>
      <c r="J82" s="73"/>
      <c r="K82" s="71"/>
      <c r="L82" s="73"/>
    </row>
    <row r="83" spans="1:12" ht="18" customHeight="1">
      <c r="A83" s="59"/>
      <c r="B83" s="68"/>
      <c r="C83" s="68"/>
      <c r="D83" s="69"/>
      <c r="E83" s="68"/>
      <c r="F83" s="73"/>
      <c r="G83" s="71"/>
      <c r="H83" s="73"/>
      <c r="I83" s="72"/>
      <c r="J83" s="73"/>
      <c r="K83" s="71"/>
      <c r="L83" s="73"/>
    </row>
    <row r="84" spans="1:12" ht="18" customHeight="1">
      <c r="A84" s="59"/>
      <c r="B84" s="68"/>
      <c r="C84" s="68"/>
      <c r="D84" s="69"/>
      <c r="E84" s="68"/>
      <c r="F84" s="73"/>
      <c r="G84" s="71"/>
      <c r="H84" s="73"/>
      <c r="I84" s="72"/>
      <c r="J84" s="73"/>
      <c r="K84" s="71"/>
      <c r="L84" s="73"/>
    </row>
    <row r="85" spans="1:12" ht="18" customHeight="1">
      <c r="A85" s="59"/>
      <c r="B85" s="68"/>
      <c r="C85" s="68"/>
      <c r="D85" s="69"/>
      <c r="E85" s="68"/>
      <c r="F85" s="73"/>
      <c r="G85" s="71"/>
      <c r="H85" s="73"/>
      <c r="I85" s="72"/>
      <c r="J85" s="73"/>
      <c r="K85" s="71"/>
      <c r="L85" s="73"/>
    </row>
    <row r="86" spans="1:12" ht="18" customHeight="1">
      <c r="A86" s="59"/>
      <c r="B86" s="68"/>
      <c r="C86" s="68"/>
      <c r="D86" s="69"/>
      <c r="E86" s="68"/>
      <c r="F86" s="73"/>
      <c r="G86" s="71"/>
      <c r="H86" s="73"/>
      <c r="I86" s="72"/>
      <c r="J86" s="73"/>
      <c r="K86" s="71"/>
      <c r="L86" s="73"/>
    </row>
    <row r="87" spans="1:12" ht="18" customHeight="1">
      <c r="A87" s="59"/>
      <c r="B87" s="68"/>
      <c r="C87" s="68"/>
      <c r="D87" s="69"/>
      <c r="E87" s="68"/>
      <c r="F87" s="73"/>
      <c r="G87" s="71"/>
      <c r="H87" s="73"/>
      <c r="I87" s="72"/>
      <c r="J87" s="73"/>
      <c r="K87" s="71"/>
      <c r="L87" s="73"/>
    </row>
    <row r="88" spans="1:12" ht="18" customHeight="1">
      <c r="A88" s="59"/>
      <c r="B88" s="68"/>
      <c r="C88" s="68"/>
      <c r="D88" s="69"/>
      <c r="E88" s="68"/>
      <c r="F88" s="73"/>
      <c r="G88" s="71"/>
      <c r="H88" s="73"/>
      <c r="I88" s="72"/>
      <c r="J88" s="73"/>
      <c r="K88" s="71"/>
      <c r="L88" s="73"/>
    </row>
    <row r="89" spans="1:12" ht="18" customHeight="1">
      <c r="A89" s="59"/>
      <c r="B89" s="68"/>
      <c r="C89" s="68"/>
      <c r="D89" s="69"/>
      <c r="E89" s="68"/>
      <c r="F89" s="73"/>
      <c r="G89" s="71"/>
      <c r="H89" s="73"/>
      <c r="I89" s="72"/>
      <c r="J89" s="73"/>
      <c r="K89" s="71"/>
      <c r="L89" s="73"/>
    </row>
    <row r="90" spans="1:12" ht="18" customHeight="1">
      <c r="A90" s="59"/>
      <c r="B90" s="68"/>
      <c r="C90" s="68"/>
      <c r="D90" s="69"/>
      <c r="E90" s="68"/>
      <c r="F90" s="73"/>
      <c r="G90" s="71"/>
      <c r="H90" s="73"/>
      <c r="I90" s="72"/>
      <c r="J90" s="73"/>
      <c r="K90" s="71"/>
      <c r="L90" s="73"/>
    </row>
    <row r="91" spans="1:12" ht="18" customHeight="1">
      <c r="A91" s="59"/>
      <c r="B91" s="68"/>
      <c r="C91" s="68"/>
      <c r="D91" s="69"/>
      <c r="E91" s="68"/>
      <c r="F91" s="73"/>
      <c r="G91" s="71"/>
      <c r="H91" s="73"/>
      <c r="I91" s="72"/>
      <c r="J91" s="73"/>
      <c r="K91" s="71"/>
      <c r="L91" s="73"/>
    </row>
    <row r="92" spans="1:12" ht="6.75" customHeight="1">
      <c r="A92" s="59"/>
      <c r="B92" s="68"/>
      <c r="C92" s="68"/>
      <c r="D92" s="69"/>
      <c r="E92" s="68"/>
      <c r="F92" s="73"/>
      <c r="G92" s="71"/>
      <c r="H92" s="73"/>
      <c r="I92" s="72"/>
      <c r="J92" s="73"/>
      <c r="K92" s="71"/>
      <c r="L92" s="73"/>
    </row>
    <row r="93" spans="1:12" s="10" customFormat="1" ht="21.75" customHeight="1">
      <c r="A93" s="198" t="str">
        <f>'6-8'!A43:L43</f>
        <v>หมายเหตุประกอบงบการเงินรวมและงบการเงินเฉพาะกิจการในหน้า 16 ถึง 87 เป็นส่วนหนึ่งของงบการเงินนี้</v>
      </c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</row>
  </sheetData>
  <sheetProtection/>
  <mergeCells count="4">
    <mergeCell ref="A93:L93"/>
    <mergeCell ref="F5:H5"/>
    <mergeCell ref="A47:L47"/>
    <mergeCell ref="F52:H52"/>
  </mergeCells>
  <printOptions/>
  <pageMargins left="0.8" right="0.5" top="0.5" bottom="0.6" header="0.49" footer="0.4"/>
  <pageSetup firstPageNumber="9" useFirstPageNumber="1" fitToHeight="0" horizontalDpi="1200" verticalDpi="1200" orientation="portrait" paperSize="9" r:id="rId1"/>
  <headerFooter>
    <oddFooter>&amp;R&amp;"Angsana New,Regular"&amp;13&amp;P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9"/>
  <sheetViews>
    <sheetView zoomScaleSheetLayoutView="100" workbookViewId="0" topLeftCell="A1">
      <selection activeCell="A1" sqref="A1"/>
    </sheetView>
  </sheetViews>
  <sheetFormatPr defaultColWidth="9.140625" defaultRowHeight="15.75" customHeight="1"/>
  <cols>
    <col min="1" max="1" width="1.1484375" style="4" customWidth="1"/>
    <col min="2" max="2" width="1.421875" style="4" customWidth="1"/>
    <col min="3" max="3" width="28.421875" style="4" customWidth="1"/>
    <col min="4" max="4" width="6.7109375" style="1" customWidth="1"/>
    <col min="5" max="5" width="6.57421875" style="175" customWidth="1"/>
    <col min="6" max="6" width="0.71875" style="2" customWidth="1"/>
    <col min="7" max="7" width="8.8515625" style="3" customWidth="1"/>
    <col min="8" max="8" width="0.71875" style="2" customWidth="1"/>
    <col min="9" max="9" width="9.57421875" style="3" customWidth="1"/>
    <col min="10" max="10" width="0.71875" style="2" customWidth="1"/>
    <col min="11" max="11" width="9.7109375" style="3" customWidth="1"/>
    <col min="12" max="12" width="0.71875" style="2" customWidth="1"/>
    <col min="13" max="13" width="10.57421875" style="3" customWidth="1"/>
    <col min="14" max="14" width="0.71875" style="3" customWidth="1"/>
    <col min="15" max="15" width="12.8515625" style="3" customWidth="1"/>
    <col min="16" max="16" width="0.71875" style="2" customWidth="1"/>
    <col min="17" max="17" width="12.8515625" style="2" customWidth="1"/>
    <col min="18" max="18" width="0.71875" style="2" customWidth="1"/>
    <col min="19" max="19" width="13.00390625" style="2" customWidth="1"/>
    <col min="20" max="20" width="0.71875" style="2" customWidth="1"/>
    <col min="21" max="21" width="11.00390625" style="2" customWidth="1"/>
    <col min="22" max="22" width="0.71875" style="2" customWidth="1"/>
    <col min="23" max="23" width="11.00390625" style="3" customWidth="1"/>
    <col min="24" max="24" width="0.71875" style="2" customWidth="1"/>
    <col min="25" max="25" width="11.28125" style="3" customWidth="1"/>
    <col min="26" max="16384" width="9.140625" style="4" customWidth="1"/>
  </cols>
  <sheetData>
    <row r="1" spans="1:25" s="22" customFormat="1" ht="21.75" customHeight="1">
      <c r="A1" s="21" t="str">
        <f>'6-8'!A1</f>
        <v>บริษัท พลังงานบริสุทธิ์ จำกัด (มหาชน)  </v>
      </c>
      <c r="B1" s="74"/>
      <c r="C1" s="74"/>
      <c r="D1" s="75"/>
      <c r="E1" s="173"/>
      <c r="F1" s="76"/>
      <c r="G1" s="77"/>
      <c r="H1" s="76"/>
      <c r="I1" s="77"/>
      <c r="J1" s="76"/>
      <c r="K1" s="77"/>
      <c r="L1" s="76"/>
      <c r="M1" s="77"/>
      <c r="N1" s="77"/>
      <c r="O1" s="77"/>
      <c r="P1" s="76"/>
      <c r="Q1" s="76"/>
      <c r="R1" s="76"/>
      <c r="S1" s="76"/>
      <c r="T1" s="76"/>
      <c r="U1" s="76"/>
      <c r="V1" s="76"/>
      <c r="W1" s="77"/>
      <c r="X1" s="76"/>
      <c r="Y1" s="179"/>
    </row>
    <row r="2" spans="1:25" s="22" customFormat="1" ht="21.75" customHeight="1">
      <c r="A2" s="21" t="s">
        <v>162</v>
      </c>
      <c r="B2" s="74"/>
      <c r="C2" s="74"/>
      <c r="D2" s="75"/>
      <c r="E2" s="173"/>
      <c r="F2" s="76"/>
      <c r="G2" s="77"/>
      <c r="H2" s="76"/>
      <c r="I2" s="77"/>
      <c r="J2" s="76"/>
      <c r="K2" s="77"/>
      <c r="L2" s="76"/>
      <c r="M2" s="77"/>
      <c r="N2" s="77"/>
      <c r="O2" s="77"/>
      <c r="P2" s="76"/>
      <c r="Q2" s="76"/>
      <c r="R2" s="76"/>
      <c r="S2" s="76"/>
      <c r="T2" s="76"/>
      <c r="U2" s="76"/>
      <c r="V2" s="76"/>
      <c r="W2" s="77"/>
      <c r="X2" s="76"/>
      <c r="Y2" s="77"/>
    </row>
    <row r="3" spans="1:25" s="22" customFormat="1" ht="21.75" customHeight="1">
      <c r="A3" s="23" t="str">
        <f>'9-10'!A3</f>
        <v>สำหรับปีสิ้นสุดวันที่ 31 ธันวาคม พ.ศ. 2560</v>
      </c>
      <c r="B3" s="78"/>
      <c r="C3" s="78"/>
      <c r="D3" s="24"/>
      <c r="E3" s="174"/>
      <c r="F3" s="25"/>
      <c r="G3" s="26"/>
      <c r="H3" s="25"/>
      <c r="I3" s="26"/>
      <c r="J3" s="25"/>
      <c r="K3" s="26"/>
      <c r="L3" s="25"/>
      <c r="M3" s="26"/>
      <c r="N3" s="26"/>
      <c r="O3" s="26"/>
      <c r="P3" s="25"/>
      <c r="Q3" s="25"/>
      <c r="R3" s="25"/>
      <c r="S3" s="25"/>
      <c r="T3" s="25"/>
      <c r="U3" s="25"/>
      <c r="V3" s="25"/>
      <c r="W3" s="26"/>
      <c r="X3" s="25"/>
      <c r="Y3" s="26"/>
    </row>
    <row r="4" ht="16.5" customHeight="1"/>
    <row r="5" spans="1:25" s="84" customFormat="1" ht="19.5" customHeight="1">
      <c r="A5" s="79"/>
      <c r="B5" s="80"/>
      <c r="C5" s="80"/>
      <c r="D5" s="81"/>
      <c r="E5" s="81"/>
      <c r="F5" s="80"/>
      <c r="G5" s="82"/>
      <c r="H5" s="83"/>
      <c r="I5" s="82"/>
      <c r="J5" s="83"/>
      <c r="K5" s="82"/>
      <c r="L5" s="83"/>
      <c r="M5" s="82"/>
      <c r="N5" s="83"/>
      <c r="O5" s="82"/>
      <c r="P5" s="83"/>
      <c r="Q5" s="83"/>
      <c r="R5" s="83"/>
      <c r="S5" s="83"/>
      <c r="T5" s="83"/>
      <c r="U5" s="83"/>
      <c r="V5" s="83"/>
      <c r="W5" s="82"/>
      <c r="X5" s="83"/>
      <c r="Y5" s="82" t="s">
        <v>139</v>
      </c>
    </row>
    <row r="6" spans="1:25" s="84" customFormat="1" ht="19.5" customHeight="1">
      <c r="A6" s="79"/>
      <c r="B6" s="80"/>
      <c r="C6" s="80"/>
      <c r="D6" s="81"/>
      <c r="E6" s="81"/>
      <c r="F6" s="80"/>
      <c r="G6" s="201" t="s">
        <v>157</v>
      </c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80"/>
      <c r="W6" s="85"/>
      <c r="X6" s="80"/>
      <c r="Y6" s="85"/>
    </row>
    <row r="7" spans="4:25" s="84" customFormat="1" ht="19.5" customHeight="1">
      <c r="D7" s="86"/>
      <c r="E7" s="94"/>
      <c r="F7" s="87"/>
      <c r="H7" s="87"/>
      <c r="I7" s="88"/>
      <c r="J7" s="87"/>
      <c r="K7" s="200" t="s">
        <v>18</v>
      </c>
      <c r="L7" s="200"/>
      <c r="M7" s="200"/>
      <c r="O7" s="202" t="s">
        <v>158</v>
      </c>
      <c r="P7" s="202"/>
      <c r="Q7" s="202"/>
      <c r="R7" s="202"/>
      <c r="S7" s="202"/>
      <c r="T7" s="87"/>
      <c r="U7" s="87"/>
      <c r="V7" s="87"/>
      <c r="W7" s="88"/>
      <c r="X7" s="87"/>
      <c r="Y7" s="88"/>
    </row>
    <row r="8" spans="4:25" s="84" customFormat="1" ht="19.5" customHeight="1">
      <c r="D8" s="86"/>
      <c r="E8" s="94"/>
      <c r="F8" s="87"/>
      <c r="H8" s="87"/>
      <c r="I8" s="88"/>
      <c r="J8" s="87"/>
      <c r="K8" s="134"/>
      <c r="L8" s="134"/>
      <c r="M8" s="134"/>
      <c r="O8" s="80"/>
      <c r="P8" s="87"/>
      <c r="Q8" s="190" t="s">
        <v>176</v>
      </c>
      <c r="R8" s="87"/>
      <c r="S8" s="80"/>
      <c r="T8" s="87"/>
      <c r="U8" s="87"/>
      <c r="V8" s="87"/>
      <c r="W8" s="88"/>
      <c r="X8" s="87"/>
      <c r="Y8" s="88"/>
    </row>
    <row r="9" spans="4:25" s="84" customFormat="1" ht="19.5" customHeight="1">
      <c r="D9" s="86"/>
      <c r="E9" s="94"/>
      <c r="F9" s="87"/>
      <c r="H9" s="87"/>
      <c r="I9" s="88"/>
      <c r="J9" s="87"/>
      <c r="K9" s="134"/>
      <c r="L9" s="134"/>
      <c r="M9" s="134"/>
      <c r="O9" s="80" t="s">
        <v>185</v>
      </c>
      <c r="P9" s="87"/>
      <c r="Q9" s="80" t="s">
        <v>201</v>
      </c>
      <c r="R9" s="87"/>
      <c r="S9" s="80"/>
      <c r="T9" s="87"/>
      <c r="U9" s="87"/>
      <c r="V9" s="87"/>
      <c r="W9" s="88"/>
      <c r="X9" s="87"/>
      <c r="Y9" s="88"/>
    </row>
    <row r="10" spans="4:25" s="84" customFormat="1" ht="19.5" customHeight="1">
      <c r="D10" s="86"/>
      <c r="E10" s="176"/>
      <c r="F10" s="87"/>
      <c r="G10" s="88"/>
      <c r="H10" s="87"/>
      <c r="I10" s="88"/>
      <c r="J10" s="87"/>
      <c r="O10" s="80" t="s">
        <v>177</v>
      </c>
      <c r="P10" s="87"/>
      <c r="Q10" s="80" t="s">
        <v>202</v>
      </c>
      <c r="R10" s="87"/>
      <c r="S10" s="80" t="s">
        <v>180</v>
      </c>
      <c r="T10" s="87"/>
      <c r="U10" s="88" t="s">
        <v>25</v>
      </c>
      <c r="V10" s="87"/>
      <c r="W10" s="88"/>
      <c r="X10" s="87"/>
      <c r="Y10" s="88"/>
    </row>
    <row r="11" spans="4:25" s="84" customFormat="1" ht="19.5" customHeight="1">
      <c r="D11" s="86"/>
      <c r="E11" s="177"/>
      <c r="F11" s="87"/>
      <c r="G11" s="89" t="s">
        <v>93</v>
      </c>
      <c r="H11" s="87"/>
      <c r="I11" s="89" t="s">
        <v>23</v>
      </c>
      <c r="J11" s="87"/>
      <c r="K11" s="89" t="s">
        <v>24</v>
      </c>
      <c r="L11" s="87"/>
      <c r="M11" s="88" t="s">
        <v>106</v>
      </c>
      <c r="N11" s="88"/>
      <c r="O11" s="88" t="s">
        <v>178</v>
      </c>
      <c r="P11" s="87"/>
      <c r="Q11" s="80" t="s">
        <v>203</v>
      </c>
      <c r="R11" s="87"/>
      <c r="S11" s="80" t="s">
        <v>181</v>
      </c>
      <c r="T11" s="87"/>
      <c r="U11" s="88" t="s">
        <v>163</v>
      </c>
      <c r="V11" s="87"/>
      <c r="W11" s="88" t="s">
        <v>26</v>
      </c>
      <c r="X11" s="87"/>
      <c r="Y11" s="88" t="s">
        <v>47</v>
      </c>
    </row>
    <row r="12" spans="4:25" s="84" customFormat="1" ht="19.5" customHeight="1">
      <c r="D12" s="86"/>
      <c r="E12" s="177"/>
      <c r="F12" s="87"/>
      <c r="G12" s="89" t="s">
        <v>27</v>
      </c>
      <c r="H12" s="87"/>
      <c r="I12" s="89" t="s">
        <v>28</v>
      </c>
      <c r="J12" s="87"/>
      <c r="K12" s="89" t="s">
        <v>29</v>
      </c>
      <c r="L12" s="87"/>
      <c r="M12" s="88" t="s">
        <v>42</v>
      </c>
      <c r="N12" s="88"/>
      <c r="O12" s="88" t="s">
        <v>179</v>
      </c>
      <c r="P12" s="87"/>
      <c r="Q12" s="194" t="s">
        <v>204</v>
      </c>
      <c r="R12" s="87"/>
      <c r="S12" s="80" t="s">
        <v>182</v>
      </c>
      <c r="T12" s="87"/>
      <c r="U12" s="88" t="s">
        <v>94</v>
      </c>
      <c r="V12" s="87"/>
      <c r="W12" s="88" t="s">
        <v>30</v>
      </c>
      <c r="X12" s="87"/>
      <c r="Y12" s="88" t="s">
        <v>154</v>
      </c>
    </row>
    <row r="13" spans="4:25" s="84" customFormat="1" ht="19.5" customHeight="1">
      <c r="D13" s="86"/>
      <c r="E13" s="193" t="s">
        <v>0</v>
      </c>
      <c r="F13" s="87"/>
      <c r="G13" s="105" t="s">
        <v>43</v>
      </c>
      <c r="H13" s="91"/>
      <c r="I13" s="105" t="s">
        <v>43</v>
      </c>
      <c r="J13" s="87"/>
      <c r="K13" s="105" t="s">
        <v>43</v>
      </c>
      <c r="L13" s="91"/>
      <c r="M13" s="105" t="s">
        <v>43</v>
      </c>
      <c r="N13" s="92"/>
      <c r="O13" s="105" t="s">
        <v>43</v>
      </c>
      <c r="P13" s="87"/>
      <c r="Q13" s="105" t="s">
        <v>43</v>
      </c>
      <c r="R13" s="87"/>
      <c r="S13" s="105" t="s">
        <v>43</v>
      </c>
      <c r="T13" s="87"/>
      <c r="U13" s="105" t="s">
        <v>43</v>
      </c>
      <c r="V13" s="87"/>
      <c r="W13" s="105" t="s">
        <v>43</v>
      </c>
      <c r="X13" s="87"/>
      <c r="Y13" s="105" t="s">
        <v>43</v>
      </c>
    </row>
    <row r="14" spans="4:25" s="84" customFormat="1" ht="4.5" customHeight="1">
      <c r="D14" s="86"/>
      <c r="E14" s="178"/>
      <c r="F14" s="87"/>
      <c r="G14" s="92"/>
      <c r="H14" s="91"/>
      <c r="I14" s="92"/>
      <c r="J14" s="87"/>
      <c r="K14" s="92"/>
      <c r="L14" s="91"/>
      <c r="M14" s="92"/>
      <c r="N14" s="92"/>
      <c r="O14" s="92"/>
      <c r="P14" s="87"/>
      <c r="Q14" s="87"/>
      <c r="R14" s="87"/>
      <c r="S14" s="87"/>
      <c r="T14" s="87"/>
      <c r="U14" s="87"/>
      <c r="V14" s="87"/>
      <c r="W14" s="92"/>
      <c r="X14" s="87"/>
      <c r="Y14" s="92"/>
    </row>
    <row r="15" spans="1:25" s="84" customFormat="1" ht="19.5" customHeight="1">
      <c r="A15" s="93" t="s">
        <v>140</v>
      </c>
      <c r="B15" s="93"/>
      <c r="D15" s="86"/>
      <c r="E15" s="180"/>
      <c r="F15" s="90"/>
      <c r="G15" s="120">
        <v>373000000</v>
      </c>
      <c r="H15" s="120"/>
      <c r="I15" s="120">
        <v>3680616000</v>
      </c>
      <c r="J15" s="120"/>
      <c r="K15" s="120">
        <v>37300000</v>
      </c>
      <c r="L15" s="120"/>
      <c r="M15" s="120">
        <v>4460972877</v>
      </c>
      <c r="N15" s="120"/>
      <c r="O15" s="120">
        <v>-46944910</v>
      </c>
      <c r="P15" s="121"/>
      <c r="Q15" s="121">
        <v>0</v>
      </c>
      <c r="R15" s="121"/>
      <c r="S15" s="121">
        <f>+O15+Q15</f>
        <v>-46944910</v>
      </c>
      <c r="T15" s="121"/>
      <c r="U15" s="121">
        <f>+G15+I15+K15+M15+S15</f>
        <v>8504943967</v>
      </c>
      <c r="V15" s="121"/>
      <c r="W15" s="120">
        <v>4975057</v>
      </c>
      <c r="X15" s="120"/>
      <c r="Y15" s="120">
        <v>8509919024</v>
      </c>
    </row>
    <row r="16" spans="1:25" s="84" customFormat="1" ht="19.5" customHeight="1">
      <c r="A16" s="93" t="s">
        <v>159</v>
      </c>
      <c r="B16" s="93"/>
      <c r="D16" s="94"/>
      <c r="E16" s="139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1:25" s="84" customFormat="1" ht="19.5" customHeight="1">
      <c r="A17" s="79" t="s">
        <v>164</v>
      </c>
      <c r="B17" s="95"/>
      <c r="D17" s="94"/>
      <c r="E17" s="139"/>
      <c r="F17" s="90"/>
      <c r="G17" s="90">
        <v>0</v>
      </c>
      <c r="H17" s="90"/>
      <c r="I17" s="90">
        <v>0</v>
      </c>
      <c r="J17" s="90"/>
      <c r="K17" s="90">
        <v>0</v>
      </c>
      <c r="L17" s="90"/>
      <c r="M17" s="90">
        <v>0</v>
      </c>
      <c r="N17" s="90"/>
      <c r="O17" s="90">
        <v>0</v>
      </c>
      <c r="P17" s="90"/>
      <c r="Q17" s="90">
        <v>0</v>
      </c>
      <c r="R17" s="90"/>
      <c r="S17" s="121">
        <f>+O17+Q17</f>
        <v>0</v>
      </c>
      <c r="T17" s="90"/>
      <c r="U17" s="121">
        <f>+G17+I17+K17+M17+S17</f>
        <v>0</v>
      </c>
      <c r="V17" s="90"/>
      <c r="W17" s="90">
        <v>50000</v>
      </c>
      <c r="X17" s="90"/>
      <c r="Y17" s="90">
        <v>50000</v>
      </c>
    </row>
    <row r="18" spans="1:25" s="84" customFormat="1" ht="19.5" customHeight="1">
      <c r="A18" s="79" t="s">
        <v>126</v>
      </c>
      <c r="B18" s="95"/>
      <c r="D18" s="94"/>
      <c r="E18" s="181">
        <v>32</v>
      </c>
      <c r="F18" s="124"/>
      <c r="G18" s="124">
        <v>0</v>
      </c>
      <c r="H18" s="124"/>
      <c r="I18" s="124">
        <v>0</v>
      </c>
      <c r="J18" s="124"/>
      <c r="K18" s="124">
        <v>0</v>
      </c>
      <c r="L18" s="124"/>
      <c r="M18" s="124">
        <v>-373000000</v>
      </c>
      <c r="N18" s="124"/>
      <c r="O18" s="124">
        <v>0</v>
      </c>
      <c r="P18" s="124"/>
      <c r="Q18" s="124">
        <v>0</v>
      </c>
      <c r="R18" s="124"/>
      <c r="S18" s="121">
        <f>+O18+Q18</f>
        <v>0</v>
      </c>
      <c r="T18" s="124"/>
      <c r="U18" s="121">
        <f>+G18+I18+K18+M18+S18</f>
        <v>-373000000</v>
      </c>
      <c r="V18" s="124"/>
      <c r="W18" s="124">
        <v>0</v>
      </c>
      <c r="X18" s="126"/>
      <c r="Y18" s="124">
        <v>-373000000</v>
      </c>
    </row>
    <row r="19" spans="1:25" s="84" customFormat="1" ht="19.5" customHeight="1">
      <c r="A19" s="79" t="s">
        <v>132</v>
      </c>
      <c r="D19" s="94"/>
      <c r="E19" s="181"/>
      <c r="F19" s="97"/>
      <c r="G19" s="123">
        <v>0</v>
      </c>
      <c r="H19" s="124"/>
      <c r="I19" s="123">
        <v>0</v>
      </c>
      <c r="J19" s="124"/>
      <c r="K19" s="123">
        <v>0</v>
      </c>
      <c r="L19" s="124"/>
      <c r="M19" s="123">
        <v>3251506046</v>
      </c>
      <c r="N19" s="124"/>
      <c r="O19" s="123">
        <v>0</v>
      </c>
      <c r="P19" s="124"/>
      <c r="Q19" s="123">
        <v>0</v>
      </c>
      <c r="R19" s="124"/>
      <c r="S19" s="123">
        <f>+O19+Q19</f>
        <v>0</v>
      </c>
      <c r="T19" s="124"/>
      <c r="U19" s="121">
        <f>+G19+I19+K19+M19+S19</f>
        <v>3251506046</v>
      </c>
      <c r="V19" s="124"/>
      <c r="W19" s="123">
        <v>980510</v>
      </c>
      <c r="X19" s="126"/>
      <c r="Y19" s="123">
        <v>3252486556</v>
      </c>
    </row>
    <row r="20" spans="1:25" s="84" customFormat="1" ht="6" customHeight="1">
      <c r="A20" s="98"/>
      <c r="D20" s="94"/>
      <c r="E20" s="181"/>
      <c r="F20" s="97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46"/>
      <c r="V20" s="124"/>
      <c r="W20" s="126"/>
      <c r="X20" s="126"/>
      <c r="Y20" s="126"/>
    </row>
    <row r="21" spans="1:25" s="84" customFormat="1" ht="19.5" customHeight="1" thickBot="1">
      <c r="A21" s="93" t="s">
        <v>131</v>
      </c>
      <c r="D21" s="94"/>
      <c r="E21" s="139"/>
      <c r="F21" s="97"/>
      <c r="G21" s="127">
        <f>SUM(G15:G19)</f>
        <v>373000000</v>
      </c>
      <c r="H21" s="124"/>
      <c r="I21" s="127">
        <f>SUM(I15:I19)</f>
        <v>3680616000</v>
      </c>
      <c r="J21" s="124"/>
      <c r="K21" s="127">
        <f>SUM(K15:K19)</f>
        <v>37300000</v>
      </c>
      <c r="L21" s="124"/>
      <c r="M21" s="127">
        <f>SUM(M15:M19)</f>
        <v>7339478923</v>
      </c>
      <c r="N21" s="124"/>
      <c r="O21" s="127">
        <f>SUM(O15:O19)</f>
        <v>-46944910</v>
      </c>
      <c r="P21" s="124"/>
      <c r="Q21" s="127">
        <f>SUM(Q15:Q19)</f>
        <v>0</v>
      </c>
      <c r="R21" s="124"/>
      <c r="S21" s="127">
        <f>SUM(S15:S19)</f>
        <v>-46944910</v>
      </c>
      <c r="T21" s="124"/>
      <c r="U21" s="127">
        <f>SUM(U15:U19)</f>
        <v>11383450013</v>
      </c>
      <c r="V21" s="124"/>
      <c r="W21" s="127">
        <f>SUM(W15:W19)</f>
        <v>6005567</v>
      </c>
      <c r="X21" s="126"/>
      <c r="Y21" s="127">
        <f>SUM(Y15:Y19)</f>
        <v>11389455580</v>
      </c>
    </row>
    <row r="22" spans="4:25" s="84" customFormat="1" ht="19.5" customHeight="1" thickTop="1">
      <c r="D22" s="94"/>
      <c r="E22" s="139"/>
      <c r="F22" s="9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122"/>
      <c r="X22" s="122"/>
      <c r="Y22" s="122"/>
    </row>
    <row r="23" spans="1:25" s="84" customFormat="1" ht="19.5" customHeight="1">
      <c r="A23" s="93" t="s">
        <v>169</v>
      </c>
      <c r="B23" s="93"/>
      <c r="D23" s="94"/>
      <c r="E23" s="180"/>
      <c r="F23" s="90"/>
      <c r="G23" s="120">
        <f>G21</f>
        <v>373000000</v>
      </c>
      <c r="H23" s="120"/>
      <c r="I23" s="120">
        <f>I21</f>
        <v>3680616000</v>
      </c>
      <c r="J23" s="120"/>
      <c r="K23" s="120">
        <f>K21</f>
        <v>37300000</v>
      </c>
      <c r="L23" s="120"/>
      <c r="M23" s="120">
        <f>M21</f>
        <v>7339478923</v>
      </c>
      <c r="N23" s="120"/>
      <c r="O23" s="120">
        <f>O21</f>
        <v>-46944910</v>
      </c>
      <c r="P23" s="120"/>
      <c r="Q23" s="120">
        <f>Q21</f>
        <v>0</v>
      </c>
      <c r="R23" s="120"/>
      <c r="S23" s="120">
        <f>S21</f>
        <v>-46944910</v>
      </c>
      <c r="T23" s="120"/>
      <c r="U23" s="120">
        <f>U21</f>
        <v>11383450013</v>
      </c>
      <c r="V23" s="120"/>
      <c r="W23" s="120">
        <f>W21</f>
        <v>6005567</v>
      </c>
      <c r="X23" s="121"/>
      <c r="Y23" s="120">
        <f>SUM(U23:W23)</f>
        <v>11389455580</v>
      </c>
    </row>
    <row r="24" spans="1:25" s="84" customFormat="1" ht="19.5" customHeight="1">
      <c r="A24" s="93" t="s">
        <v>159</v>
      </c>
      <c r="B24" s="93"/>
      <c r="D24" s="94"/>
      <c r="E24" s="139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1:25" s="84" customFormat="1" ht="19.5" customHeight="1">
      <c r="A25" s="79" t="s">
        <v>164</v>
      </c>
      <c r="B25" s="95"/>
      <c r="D25" s="94"/>
      <c r="E25" s="139"/>
      <c r="F25" s="90"/>
      <c r="G25" s="90">
        <v>0</v>
      </c>
      <c r="H25" s="90"/>
      <c r="I25" s="90">
        <v>0</v>
      </c>
      <c r="J25" s="90"/>
      <c r="K25" s="90">
        <v>0</v>
      </c>
      <c r="L25" s="90"/>
      <c r="M25" s="90">
        <v>0</v>
      </c>
      <c r="N25" s="90"/>
      <c r="O25" s="90">
        <v>0</v>
      </c>
      <c r="P25" s="90"/>
      <c r="Q25" s="90">
        <v>0</v>
      </c>
      <c r="R25" s="90"/>
      <c r="S25" s="121">
        <f>+O25+Q25</f>
        <v>0</v>
      </c>
      <c r="T25" s="90"/>
      <c r="U25" s="121">
        <f>+G25+I25+K25+M25+S25</f>
        <v>0</v>
      </c>
      <c r="V25" s="90"/>
      <c r="W25" s="90">
        <v>70000192</v>
      </c>
      <c r="X25" s="90"/>
      <c r="Y25" s="120">
        <f>SUM(U25:W25)</f>
        <v>70000192</v>
      </c>
    </row>
    <row r="26" spans="1:25" s="84" customFormat="1" ht="19.5" customHeight="1">
      <c r="A26" s="79" t="s">
        <v>126</v>
      </c>
      <c r="B26" s="95"/>
      <c r="D26" s="94"/>
      <c r="E26" s="139">
        <v>32</v>
      </c>
      <c r="F26" s="90"/>
      <c r="G26" s="90">
        <v>0</v>
      </c>
      <c r="H26" s="90"/>
      <c r="I26" s="90">
        <v>0</v>
      </c>
      <c r="J26" s="90"/>
      <c r="K26" s="90">
        <v>0</v>
      </c>
      <c r="L26" s="90"/>
      <c r="M26" s="90">
        <v>-559500000</v>
      </c>
      <c r="N26" s="90"/>
      <c r="O26" s="90">
        <v>0</v>
      </c>
      <c r="P26" s="90"/>
      <c r="Q26" s="90">
        <v>0</v>
      </c>
      <c r="R26" s="90"/>
      <c r="S26" s="121">
        <f>+O26+Q26</f>
        <v>0</v>
      </c>
      <c r="T26" s="90"/>
      <c r="U26" s="121">
        <f>+G26+I26+K26+M26+S26</f>
        <v>-559500000</v>
      </c>
      <c r="V26" s="90"/>
      <c r="W26" s="90">
        <v>0</v>
      </c>
      <c r="X26" s="90"/>
      <c r="Y26" s="120">
        <f>SUM(U26:W26)</f>
        <v>-559500000</v>
      </c>
    </row>
    <row r="27" spans="1:25" s="84" customFormat="1" ht="19.5" customHeight="1">
      <c r="A27" s="79" t="s">
        <v>216</v>
      </c>
      <c r="B27" s="95"/>
      <c r="D27" s="94"/>
      <c r="E27" s="13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1"/>
      <c r="T27" s="90"/>
      <c r="U27" s="121"/>
      <c r="V27" s="90"/>
      <c r="W27" s="90"/>
      <c r="X27" s="90"/>
      <c r="Y27" s="120"/>
    </row>
    <row r="28" spans="1:25" s="84" customFormat="1" ht="19.5" customHeight="1">
      <c r="A28" s="79"/>
      <c r="B28" s="95" t="s">
        <v>217</v>
      </c>
      <c r="D28" s="94"/>
      <c r="E28" s="192">
        <v>13.2</v>
      </c>
      <c r="F28" s="90"/>
      <c r="G28" s="90">
        <v>0</v>
      </c>
      <c r="H28" s="90"/>
      <c r="I28" s="90">
        <v>0</v>
      </c>
      <c r="J28" s="90"/>
      <c r="K28" s="90">
        <v>0</v>
      </c>
      <c r="L28" s="90"/>
      <c r="M28" s="90">
        <v>0</v>
      </c>
      <c r="N28" s="90"/>
      <c r="O28" s="90">
        <v>39999988</v>
      </c>
      <c r="P28" s="90"/>
      <c r="Q28" s="90">
        <v>0</v>
      </c>
      <c r="R28" s="90"/>
      <c r="S28" s="121">
        <f>+O28+Q28</f>
        <v>39999988</v>
      </c>
      <c r="T28" s="90"/>
      <c r="U28" s="121">
        <f>+G28+I28+K28+M28+S28</f>
        <v>39999988</v>
      </c>
      <c r="V28" s="90"/>
      <c r="W28" s="90">
        <v>0</v>
      </c>
      <c r="X28" s="90"/>
      <c r="Y28" s="120">
        <f>SUM(U28:W28)</f>
        <v>39999988</v>
      </c>
    </row>
    <row r="29" spans="1:25" s="84" customFormat="1" ht="19.5" customHeight="1">
      <c r="A29" s="79" t="s">
        <v>132</v>
      </c>
      <c r="D29" s="94"/>
      <c r="E29" s="139"/>
      <c r="F29" s="99"/>
      <c r="G29" s="123">
        <v>0</v>
      </c>
      <c r="H29" s="124"/>
      <c r="I29" s="123">
        <v>0</v>
      </c>
      <c r="J29" s="124"/>
      <c r="K29" s="123">
        <v>0</v>
      </c>
      <c r="L29" s="124"/>
      <c r="M29" s="123">
        <f>'9-10'!F57</f>
        <v>3817450120</v>
      </c>
      <c r="N29" s="124"/>
      <c r="O29" s="123">
        <v>0</v>
      </c>
      <c r="P29" s="124"/>
      <c r="Q29" s="125">
        <f>'9-10'!F36</f>
        <v>-13801297</v>
      </c>
      <c r="R29" s="124"/>
      <c r="S29" s="125">
        <f>+O29+Q29</f>
        <v>-13801297</v>
      </c>
      <c r="T29" s="124"/>
      <c r="U29" s="125">
        <f>+G29+I29+K29+M29+S29</f>
        <v>3803648823</v>
      </c>
      <c r="V29" s="124"/>
      <c r="W29" s="123">
        <f>'9-10'!F58</f>
        <v>16158</v>
      </c>
      <c r="X29" s="124"/>
      <c r="Y29" s="140">
        <f>SUM(U29:W29)</f>
        <v>3803664981</v>
      </c>
    </row>
    <row r="30" spans="1:25" s="84" customFormat="1" ht="4.5" customHeight="1">
      <c r="A30" s="98"/>
      <c r="D30" s="94"/>
      <c r="E30" s="181"/>
      <c r="F30" s="97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</row>
    <row r="31" spans="1:25" s="84" customFormat="1" ht="19.5" customHeight="1" thickBot="1">
      <c r="A31" s="93" t="s">
        <v>170</v>
      </c>
      <c r="D31" s="94"/>
      <c r="E31" s="139"/>
      <c r="F31" s="97"/>
      <c r="G31" s="127">
        <f>SUM(G23:G29)</f>
        <v>373000000</v>
      </c>
      <c r="H31" s="90"/>
      <c r="I31" s="127">
        <f>SUM(I23:I29)</f>
        <v>3680616000</v>
      </c>
      <c r="J31" s="90"/>
      <c r="K31" s="127">
        <f>SUM(K23:K29)</f>
        <v>37300000</v>
      </c>
      <c r="L31" s="90"/>
      <c r="M31" s="127">
        <f>SUM(M23:M29)</f>
        <v>10597429043</v>
      </c>
      <c r="N31" s="124"/>
      <c r="O31" s="127">
        <f>SUM(O23:O29)</f>
        <v>-6944922</v>
      </c>
      <c r="P31" s="90"/>
      <c r="Q31" s="127">
        <f>SUM(Q23:Q29)</f>
        <v>-13801297</v>
      </c>
      <c r="R31" s="90"/>
      <c r="S31" s="127">
        <f>SUM(S23:S29)</f>
        <v>-20746219</v>
      </c>
      <c r="T31" s="90"/>
      <c r="U31" s="127">
        <f>SUM(U23:U29)</f>
        <v>14667598824</v>
      </c>
      <c r="V31" s="90"/>
      <c r="W31" s="127">
        <f>SUM(W23:W29)</f>
        <v>76021917</v>
      </c>
      <c r="X31" s="90"/>
      <c r="Y31" s="127">
        <f>SUM(Y23:Y29)</f>
        <v>14743620741</v>
      </c>
    </row>
    <row r="32" spans="1:25" s="84" customFormat="1" ht="19.5" customHeight="1" thickTop="1">
      <c r="A32" s="93"/>
      <c r="D32" s="94"/>
      <c r="E32" s="139"/>
      <c r="F32" s="97"/>
      <c r="G32" s="124"/>
      <c r="H32" s="90"/>
      <c r="I32" s="124"/>
      <c r="J32" s="90"/>
      <c r="K32" s="124"/>
      <c r="L32" s="90"/>
      <c r="M32" s="124"/>
      <c r="N32" s="124"/>
      <c r="O32" s="124"/>
      <c r="P32" s="90"/>
      <c r="Q32" s="124"/>
      <c r="R32" s="90"/>
      <c r="S32" s="124"/>
      <c r="T32" s="90"/>
      <c r="U32" s="124"/>
      <c r="V32" s="90"/>
      <c r="W32" s="124"/>
      <c r="X32" s="90"/>
      <c r="Y32" s="124"/>
    </row>
    <row r="33" spans="1:25" s="84" customFormat="1" ht="12" customHeight="1">
      <c r="A33" s="93"/>
      <c r="D33" s="94"/>
      <c r="E33" s="139"/>
      <c r="F33" s="97"/>
      <c r="G33" s="124"/>
      <c r="H33" s="90"/>
      <c r="I33" s="124"/>
      <c r="J33" s="90"/>
      <c r="K33" s="124"/>
      <c r="L33" s="90"/>
      <c r="M33" s="124"/>
      <c r="N33" s="124"/>
      <c r="O33" s="124"/>
      <c r="P33" s="90"/>
      <c r="Q33" s="124"/>
      <c r="R33" s="90"/>
      <c r="S33" s="124"/>
      <c r="T33" s="90"/>
      <c r="U33" s="124"/>
      <c r="V33" s="90"/>
      <c r="W33" s="124"/>
      <c r="X33" s="90"/>
      <c r="Y33" s="124"/>
    </row>
    <row r="34" spans="1:25" s="22" customFormat="1" ht="21.75" customHeight="1">
      <c r="A34" s="27" t="str">
        <f>'6-8'!A43:L43</f>
        <v>หมายเหตุประกอบงบการเงินรวมและงบการเงินเฉพาะกิจการในหน้า 16 ถึง 87 เป็นส่วนหนึ่งของงบการเงินนี้</v>
      </c>
      <c r="B34" s="28"/>
      <c r="C34" s="29"/>
      <c r="D34" s="24"/>
      <c r="E34" s="174"/>
      <c r="F34" s="25"/>
      <c r="G34" s="26"/>
      <c r="H34" s="25"/>
      <c r="I34" s="26"/>
      <c r="J34" s="25"/>
      <c r="K34" s="26"/>
      <c r="L34" s="25"/>
      <c r="M34" s="26"/>
      <c r="N34" s="26"/>
      <c r="O34" s="26"/>
      <c r="P34" s="25"/>
      <c r="Q34" s="25"/>
      <c r="R34" s="25"/>
      <c r="S34" s="25"/>
      <c r="T34" s="25"/>
      <c r="U34" s="25"/>
      <c r="V34" s="25"/>
      <c r="W34" s="30"/>
      <c r="X34" s="25"/>
      <c r="Y34" s="26"/>
    </row>
    <row r="37" spans="1:25" s="79" customFormat="1" ht="19.5" customHeight="1">
      <c r="A37" s="93"/>
      <c r="B37" s="93"/>
      <c r="D37" s="81"/>
      <c r="E37" s="182"/>
      <c r="F37" s="124"/>
      <c r="G37" s="183"/>
      <c r="H37" s="183"/>
      <c r="I37" s="183"/>
      <c r="J37" s="183"/>
      <c r="K37" s="183"/>
      <c r="L37" s="183"/>
      <c r="M37" s="183"/>
      <c r="N37" s="183"/>
      <c r="O37" s="183"/>
      <c r="P37" s="149"/>
      <c r="Q37" s="149"/>
      <c r="R37" s="149"/>
      <c r="S37" s="149"/>
      <c r="T37" s="149"/>
      <c r="U37" s="149"/>
      <c r="V37" s="149"/>
      <c r="W37" s="183"/>
      <c r="X37" s="183"/>
      <c r="Y37" s="183"/>
    </row>
    <row r="38" spans="1:25" s="79" customFormat="1" ht="19.5" customHeight="1">
      <c r="A38" s="93"/>
      <c r="B38" s="95"/>
      <c r="D38" s="96"/>
      <c r="E38" s="181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</row>
    <row r="39" spans="1:25" s="79" customFormat="1" ht="19.5" customHeight="1">
      <c r="A39" s="184"/>
      <c r="B39" s="185"/>
      <c r="D39" s="96"/>
      <c r="E39" s="181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6"/>
      <c r="Y39" s="124"/>
    </row>
    <row r="40" spans="1:25" s="79" customFormat="1" ht="6" customHeight="1">
      <c r="A40" s="186"/>
      <c r="D40" s="96"/>
      <c r="E40" s="181"/>
      <c r="F40" s="97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6"/>
      <c r="X40" s="126"/>
      <c r="Y40" s="126"/>
    </row>
    <row r="41" spans="1:25" s="79" customFormat="1" ht="19.5" customHeight="1">
      <c r="A41" s="93"/>
      <c r="D41" s="96"/>
      <c r="E41" s="181"/>
      <c r="F41" s="97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6"/>
      <c r="Y41" s="124"/>
    </row>
    <row r="42" spans="4:25" s="79" customFormat="1" ht="19.5" customHeight="1">
      <c r="D42" s="96"/>
      <c r="E42" s="181"/>
      <c r="F42" s="97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6"/>
      <c r="X42" s="126"/>
      <c r="Y42" s="126"/>
    </row>
    <row r="43" spans="1:25" s="79" customFormat="1" ht="19.5" customHeight="1">
      <c r="A43" s="93"/>
      <c r="B43" s="93"/>
      <c r="D43" s="96"/>
      <c r="E43" s="182"/>
      <c r="F43" s="124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49"/>
      <c r="Y43" s="183"/>
    </row>
    <row r="44" spans="1:25" s="79" customFormat="1" ht="19.5" customHeight="1">
      <c r="A44" s="93"/>
      <c r="B44" s="93"/>
      <c r="D44" s="96"/>
      <c r="E44" s="181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</row>
    <row r="45" spans="2:25" s="79" customFormat="1" ht="19.5" customHeight="1">
      <c r="B45" s="95"/>
      <c r="D45" s="96"/>
      <c r="E45" s="181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83"/>
    </row>
    <row r="46" spans="2:25" s="79" customFormat="1" ht="19.5" customHeight="1">
      <c r="B46" s="95"/>
      <c r="D46" s="96"/>
      <c r="E46" s="181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83"/>
    </row>
    <row r="47" spans="4:25" s="79" customFormat="1" ht="19.5" customHeight="1">
      <c r="D47" s="96"/>
      <c r="E47" s="181"/>
      <c r="F47" s="97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49"/>
      <c r="R47" s="124"/>
      <c r="S47" s="149"/>
      <c r="T47" s="124"/>
      <c r="U47" s="149"/>
      <c r="V47" s="124"/>
      <c r="W47" s="124"/>
      <c r="X47" s="124"/>
      <c r="Y47" s="183"/>
    </row>
    <row r="48" spans="1:25" s="79" customFormat="1" ht="4.5" customHeight="1">
      <c r="A48" s="186"/>
      <c r="D48" s="96"/>
      <c r="E48" s="181"/>
      <c r="F48" s="97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</row>
    <row r="49" spans="1:25" s="79" customFormat="1" ht="19.5" customHeight="1">
      <c r="A49" s="93"/>
      <c r="D49" s="96"/>
      <c r="E49" s="181"/>
      <c r="F49" s="97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</row>
  </sheetData>
  <sheetProtection/>
  <mergeCells count="3">
    <mergeCell ref="K7:M7"/>
    <mergeCell ref="G6:U6"/>
    <mergeCell ref="O7:S7"/>
  </mergeCells>
  <printOptions/>
  <pageMargins left="0.5" right="0.5" top="0.5" bottom="0.6" header="0.49" footer="0.4"/>
  <pageSetup firstPageNumber="11" useFirstPageNumber="1" horizontalDpi="1200" verticalDpi="1200" orientation="landscape" paperSize="9" scale="85" r:id="rId1"/>
  <headerFooter>
    <oddFooter>&amp;R&amp;"Angsana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31"/>
  <sheetViews>
    <sheetView zoomScaleSheetLayoutView="85" zoomScalePageLayoutView="0" workbookViewId="0" topLeftCell="A1">
      <selection activeCell="A1" sqref="A1"/>
    </sheetView>
  </sheetViews>
  <sheetFormatPr defaultColWidth="9.140625" defaultRowHeight="15.75" customHeight="1"/>
  <cols>
    <col min="1" max="2" width="1.7109375" style="32" customWidth="1"/>
    <col min="3" max="3" width="36.8515625" style="32" customWidth="1"/>
    <col min="4" max="4" width="7.421875" style="31" customWidth="1"/>
    <col min="5" max="5" width="1.7109375" style="33" customWidth="1"/>
    <col min="6" max="6" width="13.7109375" style="31" customWidth="1"/>
    <col min="7" max="7" width="1.7109375" style="33" customWidth="1"/>
    <col min="8" max="8" width="13.7109375" style="32" customWidth="1"/>
    <col min="9" max="9" width="1.7109375" style="32" customWidth="1"/>
    <col min="10" max="10" width="13.7109375" style="33" customWidth="1"/>
    <col min="11" max="11" width="1.7109375" style="33" customWidth="1"/>
    <col min="12" max="12" width="13.7109375" style="33" customWidth="1"/>
    <col min="13" max="13" width="1.7109375" style="33" customWidth="1"/>
    <col min="14" max="14" width="13.7109375" style="34" customWidth="1"/>
    <col min="15" max="16384" width="9.140625" style="34" customWidth="1"/>
  </cols>
  <sheetData>
    <row r="1" spans="1:14" ht="21.75" customHeight="1">
      <c r="A1" s="21" t="str">
        <f>'11'!A1</f>
        <v>บริษัท พลังงานบริสุทธิ์ จำกัด (มหาชน)  </v>
      </c>
      <c r="B1" s="21"/>
      <c r="C1" s="21"/>
      <c r="H1" s="21"/>
      <c r="I1" s="21"/>
      <c r="J1" s="21"/>
      <c r="K1" s="21"/>
      <c r="L1" s="32"/>
      <c r="N1" s="179"/>
    </row>
    <row r="2" spans="1:14" ht="21.75" customHeight="1">
      <c r="A2" s="21" t="s">
        <v>162</v>
      </c>
      <c r="B2" s="21"/>
      <c r="C2" s="21"/>
      <c r="H2" s="21"/>
      <c r="I2" s="21"/>
      <c r="J2" s="21"/>
      <c r="K2" s="21"/>
      <c r="L2" s="32"/>
      <c r="N2" s="21"/>
    </row>
    <row r="3" spans="1:14" ht="21.75" customHeight="1">
      <c r="A3" s="23" t="str">
        <f>'11'!A3</f>
        <v>สำหรับปีสิ้นสุดวันที่ 31 ธันวาคม พ.ศ. 2560</v>
      </c>
      <c r="B3" s="35"/>
      <c r="C3" s="35"/>
      <c r="D3" s="36"/>
      <c r="E3" s="37"/>
      <c r="F3" s="36"/>
      <c r="G3" s="37"/>
      <c r="H3" s="35"/>
      <c r="I3" s="35"/>
      <c r="J3" s="35"/>
      <c r="K3" s="35"/>
      <c r="L3" s="27"/>
      <c r="M3" s="37"/>
      <c r="N3" s="35"/>
    </row>
    <row r="4" spans="1:14" ht="18.75" customHeight="1">
      <c r="A4" s="21"/>
      <c r="D4" s="128"/>
      <c r="E4" s="129"/>
      <c r="F4" s="7"/>
      <c r="G4" s="129"/>
      <c r="H4" s="7"/>
      <c r="I4" s="7"/>
      <c r="J4" s="129"/>
      <c r="K4" s="129"/>
      <c r="L4" s="7"/>
      <c r="N4" s="7"/>
    </row>
    <row r="5" spans="1:14" ht="15.75" customHeight="1">
      <c r="A5" s="21"/>
      <c r="D5" s="128"/>
      <c r="E5" s="129"/>
      <c r="F5" s="5"/>
      <c r="G5" s="195"/>
      <c r="H5" s="5"/>
      <c r="I5" s="5"/>
      <c r="J5" s="195"/>
      <c r="K5" s="195"/>
      <c r="L5" s="5"/>
      <c r="M5" s="37"/>
      <c r="N5" s="151" t="s">
        <v>152</v>
      </c>
    </row>
    <row r="6" spans="6:14" ht="19.5" customHeight="1">
      <c r="F6" s="203"/>
      <c r="G6" s="203"/>
      <c r="H6" s="203"/>
      <c r="I6" s="203"/>
      <c r="J6" s="203"/>
      <c r="K6" s="203"/>
      <c r="L6" s="203"/>
      <c r="M6" s="203"/>
      <c r="N6" s="203"/>
    </row>
    <row r="7" spans="10:14" ht="19.5" customHeight="1">
      <c r="J7" s="204" t="s">
        <v>18</v>
      </c>
      <c r="K7" s="204"/>
      <c r="L7" s="204"/>
      <c r="N7" s="129"/>
    </row>
    <row r="8" spans="1:14" ht="19.5" customHeight="1">
      <c r="A8" s="21"/>
      <c r="F8" s="129" t="s">
        <v>22</v>
      </c>
      <c r="G8" s="129"/>
      <c r="H8" s="129"/>
      <c r="I8" s="129"/>
      <c r="J8" s="129" t="s">
        <v>24</v>
      </c>
      <c r="K8" s="129"/>
      <c r="L8" s="129"/>
      <c r="M8" s="129"/>
      <c r="N8" s="129" t="s">
        <v>47</v>
      </c>
    </row>
    <row r="9" spans="1:14" ht="19.5" customHeight="1">
      <c r="A9" s="21"/>
      <c r="F9" s="129" t="s">
        <v>27</v>
      </c>
      <c r="G9" s="129"/>
      <c r="H9" s="129" t="s">
        <v>31</v>
      </c>
      <c r="I9" s="129"/>
      <c r="J9" s="129" t="s">
        <v>29</v>
      </c>
      <c r="K9" s="129"/>
      <c r="L9" s="129" t="s">
        <v>19</v>
      </c>
      <c r="M9" s="129"/>
      <c r="N9" s="129" t="s">
        <v>154</v>
      </c>
    </row>
    <row r="10" spans="1:14" ht="19.5" customHeight="1">
      <c r="A10" s="21"/>
      <c r="D10" s="138" t="s">
        <v>0</v>
      </c>
      <c r="F10" s="105" t="s">
        <v>43</v>
      </c>
      <c r="G10" s="130"/>
      <c r="H10" s="105" t="s">
        <v>43</v>
      </c>
      <c r="I10" s="129"/>
      <c r="J10" s="105" t="s">
        <v>43</v>
      </c>
      <c r="K10" s="130"/>
      <c r="L10" s="105" t="s">
        <v>43</v>
      </c>
      <c r="M10" s="129"/>
      <c r="N10" s="105" t="s">
        <v>43</v>
      </c>
    </row>
    <row r="11" spans="1:10" ht="6" customHeight="1">
      <c r="A11" s="21"/>
      <c r="F11" s="32"/>
      <c r="H11" s="31"/>
      <c r="I11" s="31"/>
      <c r="J11" s="32"/>
    </row>
    <row r="12" spans="1:14" ht="19.5" customHeight="1">
      <c r="A12" s="21" t="s">
        <v>140</v>
      </c>
      <c r="B12" s="131"/>
      <c r="F12" s="34">
        <v>373000000</v>
      </c>
      <c r="G12" s="34"/>
      <c r="H12" s="34">
        <v>3680616000</v>
      </c>
      <c r="I12" s="34"/>
      <c r="J12" s="34">
        <v>37300000</v>
      </c>
      <c r="K12" s="34"/>
      <c r="L12" s="34">
        <v>3699510904</v>
      </c>
      <c r="M12" s="34"/>
      <c r="N12" s="34">
        <v>7790426904</v>
      </c>
    </row>
    <row r="13" spans="6:14" ht="6" customHeight="1">
      <c r="F13" s="7"/>
      <c r="G13" s="132"/>
      <c r="H13" s="7"/>
      <c r="I13" s="132"/>
      <c r="J13" s="7"/>
      <c r="K13" s="132"/>
      <c r="L13" s="7"/>
      <c r="M13" s="132"/>
      <c r="N13" s="7"/>
    </row>
    <row r="14" spans="1:14" ht="19.5" customHeight="1">
      <c r="A14" s="21" t="s">
        <v>159</v>
      </c>
      <c r="F14" s="7"/>
      <c r="G14" s="132"/>
      <c r="H14" s="7"/>
      <c r="I14" s="132"/>
      <c r="J14" s="7"/>
      <c r="K14" s="132"/>
      <c r="L14" s="7"/>
      <c r="M14" s="132"/>
      <c r="N14" s="7"/>
    </row>
    <row r="15" spans="1:14" ht="19.5" customHeight="1">
      <c r="A15" s="32" t="s">
        <v>126</v>
      </c>
      <c r="D15" s="31">
        <v>32</v>
      </c>
      <c r="F15" s="7">
        <v>0</v>
      </c>
      <c r="G15" s="132"/>
      <c r="H15" s="7">
        <v>0</v>
      </c>
      <c r="I15" s="132"/>
      <c r="J15" s="7">
        <v>0</v>
      </c>
      <c r="K15" s="132"/>
      <c r="L15" s="7">
        <v>-373000000</v>
      </c>
      <c r="M15" s="132"/>
      <c r="N15" s="7">
        <f>SUM(F15:M15)</f>
        <v>-373000000</v>
      </c>
    </row>
    <row r="16" spans="1:14" ht="19.5" customHeight="1">
      <c r="A16" s="32" t="s">
        <v>132</v>
      </c>
      <c r="B16" s="34"/>
      <c r="F16" s="5">
        <v>0</v>
      </c>
      <c r="G16" s="132"/>
      <c r="H16" s="5">
        <v>0</v>
      </c>
      <c r="I16" s="7"/>
      <c r="J16" s="5">
        <v>0</v>
      </c>
      <c r="L16" s="5">
        <v>2103367888</v>
      </c>
      <c r="N16" s="5">
        <f>SUM(F16:M16)</f>
        <v>2103367888</v>
      </c>
    </row>
    <row r="17" spans="6:14" ht="6" customHeight="1">
      <c r="F17" s="7"/>
      <c r="G17" s="132"/>
      <c r="H17" s="7"/>
      <c r="I17" s="132"/>
      <c r="J17" s="7"/>
      <c r="K17" s="132"/>
      <c r="L17" s="7"/>
      <c r="M17" s="132"/>
      <c r="N17" s="7"/>
    </row>
    <row r="18" spans="1:14" ht="19.5" customHeight="1" thickBot="1">
      <c r="A18" s="21" t="s">
        <v>131</v>
      </c>
      <c r="F18" s="133">
        <f>SUM(F12:F16)</f>
        <v>373000000</v>
      </c>
      <c r="G18" s="132"/>
      <c r="H18" s="133">
        <f>SUM(H12:H16)</f>
        <v>3680616000</v>
      </c>
      <c r="I18" s="132"/>
      <c r="J18" s="133">
        <f>SUM(J12:J16)</f>
        <v>37300000</v>
      </c>
      <c r="K18" s="132"/>
      <c r="L18" s="133">
        <f>SUM(L12:L16)</f>
        <v>5429878792</v>
      </c>
      <c r="M18" s="132"/>
      <c r="N18" s="133">
        <f>SUM(N12:N16)</f>
        <v>9520794792</v>
      </c>
    </row>
    <row r="19" spans="1:14" ht="19.5" customHeight="1" thickTop="1">
      <c r="A19" s="21"/>
      <c r="F19" s="7"/>
      <c r="G19" s="132"/>
      <c r="H19" s="7"/>
      <c r="I19" s="132"/>
      <c r="J19" s="7"/>
      <c r="K19" s="132"/>
      <c r="L19" s="7"/>
      <c r="M19" s="132"/>
      <c r="N19" s="7"/>
    </row>
    <row r="20" spans="1:14" ht="19.5" customHeight="1">
      <c r="A20" s="21" t="s">
        <v>169</v>
      </c>
      <c r="B20" s="131"/>
      <c r="F20" s="34">
        <v>373000000</v>
      </c>
      <c r="G20" s="34"/>
      <c r="H20" s="34">
        <v>3680616000</v>
      </c>
      <c r="I20" s="34"/>
      <c r="J20" s="34">
        <v>37300000</v>
      </c>
      <c r="K20" s="34"/>
      <c r="L20" s="34">
        <v>5429878792</v>
      </c>
      <c r="M20" s="34"/>
      <c r="N20" s="34">
        <v>9520794792</v>
      </c>
    </row>
    <row r="21" spans="6:14" ht="6" customHeight="1">
      <c r="F21" s="7"/>
      <c r="G21" s="132"/>
      <c r="H21" s="7"/>
      <c r="I21" s="132"/>
      <c r="J21" s="7"/>
      <c r="K21" s="132"/>
      <c r="L21" s="7"/>
      <c r="M21" s="132"/>
      <c r="N21" s="7"/>
    </row>
    <row r="22" spans="1:14" ht="19.5" customHeight="1">
      <c r="A22" s="21" t="s">
        <v>159</v>
      </c>
      <c r="F22" s="7"/>
      <c r="G22" s="132"/>
      <c r="H22" s="7"/>
      <c r="I22" s="132"/>
      <c r="J22" s="7"/>
      <c r="K22" s="132"/>
      <c r="L22" s="7"/>
      <c r="M22" s="132"/>
      <c r="N22" s="7"/>
    </row>
    <row r="23" spans="1:14" ht="19.5" customHeight="1">
      <c r="A23" s="32" t="s">
        <v>126</v>
      </c>
      <c r="D23" s="31">
        <v>32</v>
      </c>
      <c r="F23" s="7">
        <v>0</v>
      </c>
      <c r="G23" s="132"/>
      <c r="H23" s="7">
        <v>0</v>
      </c>
      <c r="I23" s="132"/>
      <c r="J23" s="7">
        <v>0</v>
      </c>
      <c r="K23" s="132"/>
      <c r="L23" s="7">
        <v>-559500000</v>
      </c>
      <c r="M23" s="132"/>
      <c r="N23" s="7">
        <f>SUM(F23:M23)</f>
        <v>-559500000</v>
      </c>
    </row>
    <row r="24" spans="1:14" ht="19.5" customHeight="1">
      <c r="A24" s="32" t="s">
        <v>132</v>
      </c>
      <c r="B24" s="34"/>
      <c r="F24" s="5">
        <v>0</v>
      </c>
      <c r="G24" s="132"/>
      <c r="H24" s="5">
        <v>0</v>
      </c>
      <c r="I24" s="7"/>
      <c r="J24" s="5">
        <v>0</v>
      </c>
      <c r="L24" s="5">
        <f>'9-10'!J42</f>
        <v>4015349682</v>
      </c>
      <c r="N24" s="5">
        <f>SUM(F24:M24)</f>
        <v>4015349682</v>
      </c>
    </row>
    <row r="25" spans="6:14" ht="6" customHeight="1">
      <c r="F25" s="7"/>
      <c r="G25" s="132"/>
      <c r="H25" s="7"/>
      <c r="I25" s="132"/>
      <c r="J25" s="7"/>
      <c r="K25" s="132"/>
      <c r="L25" s="7"/>
      <c r="M25" s="132"/>
      <c r="N25" s="7"/>
    </row>
    <row r="26" spans="1:14" ht="19.5" customHeight="1" thickBot="1">
      <c r="A26" s="21" t="s">
        <v>170</v>
      </c>
      <c r="F26" s="133">
        <f>SUM(F20:F24)</f>
        <v>373000000</v>
      </c>
      <c r="G26" s="132"/>
      <c r="H26" s="133">
        <f>SUM(H20:H24)</f>
        <v>3680616000</v>
      </c>
      <c r="I26" s="132"/>
      <c r="J26" s="133">
        <f>SUM(J20:J24)</f>
        <v>37300000</v>
      </c>
      <c r="K26" s="132"/>
      <c r="L26" s="133">
        <f>SUM(L20:L24)</f>
        <v>8885728474</v>
      </c>
      <c r="M26" s="132"/>
      <c r="N26" s="133">
        <f>SUM(N20:N24)</f>
        <v>12976644474</v>
      </c>
    </row>
    <row r="27" spans="1:14" ht="19.5" customHeight="1" thickTop="1">
      <c r="A27" s="21"/>
      <c r="F27" s="7"/>
      <c r="G27" s="132"/>
      <c r="H27" s="7"/>
      <c r="I27" s="132"/>
      <c r="J27" s="7"/>
      <c r="K27" s="132"/>
      <c r="L27" s="7"/>
      <c r="M27" s="132"/>
      <c r="N27" s="7"/>
    </row>
    <row r="28" spans="1:14" ht="19.5" customHeight="1">
      <c r="A28" s="21"/>
      <c r="F28" s="7"/>
      <c r="G28" s="132"/>
      <c r="H28" s="7"/>
      <c r="I28" s="132"/>
      <c r="J28" s="7"/>
      <c r="K28" s="132"/>
      <c r="L28" s="7"/>
      <c r="M28" s="132"/>
      <c r="N28" s="7"/>
    </row>
    <row r="29" spans="1:14" ht="19.5" customHeight="1">
      <c r="A29" s="21"/>
      <c r="F29" s="7"/>
      <c r="G29" s="132"/>
      <c r="H29" s="7"/>
      <c r="I29" s="132"/>
      <c r="J29" s="7"/>
      <c r="K29" s="132"/>
      <c r="L29" s="7"/>
      <c r="M29" s="132"/>
      <c r="N29" s="7"/>
    </row>
    <row r="30" spans="1:14" ht="3.75" customHeight="1">
      <c r="A30" s="21"/>
      <c r="F30" s="7"/>
      <c r="G30" s="132"/>
      <c r="H30" s="7"/>
      <c r="I30" s="132"/>
      <c r="J30" s="7"/>
      <c r="K30" s="132"/>
      <c r="L30" s="7"/>
      <c r="M30" s="132"/>
      <c r="N30" s="7"/>
    </row>
    <row r="31" spans="1:14" ht="21.75" customHeight="1">
      <c r="A31" s="27" t="str">
        <f>'11'!A34</f>
        <v>หมายเหตุประกอบงบการเงินรวมและงบการเงินเฉพาะกิจการในหน้า 16 ถึง 87 เป็นส่วนหนึ่งของงบการเงินนี้</v>
      </c>
      <c r="B31" s="27"/>
      <c r="C31" s="27"/>
      <c r="D31" s="36"/>
      <c r="E31" s="38"/>
      <c r="F31" s="38"/>
      <c r="G31" s="38"/>
      <c r="H31" s="38"/>
      <c r="I31" s="38"/>
      <c r="J31" s="38"/>
      <c r="K31" s="38"/>
      <c r="L31" s="38"/>
      <c r="M31" s="38"/>
      <c r="N31" s="38"/>
    </row>
  </sheetData>
  <sheetProtection/>
  <mergeCells count="2">
    <mergeCell ref="F6:N6"/>
    <mergeCell ref="J7:L7"/>
  </mergeCells>
  <printOptions/>
  <pageMargins left="1" right="1" top="0.5" bottom="0.6" header="0.49" footer="0.4"/>
  <pageSetup firstPageNumber="12" useFirstPageNumber="1" fitToHeight="0" fitToWidth="0" horizontalDpi="1200" verticalDpi="1200" orientation="landscape" paperSize="9" r:id="rId1"/>
  <headerFooter>
    <oddFooter>&amp;R&amp;"Angsana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36"/>
  <sheetViews>
    <sheetView tabSelected="1" zoomScale="115" zoomScaleNormal="115" zoomScaleSheetLayoutView="100" zoomScalePageLayoutView="0" workbookViewId="0" topLeftCell="A1">
      <selection activeCell="C7" sqref="C7"/>
    </sheetView>
  </sheetViews>
  <sheetFormatPr defaultColWidth="9.140625" defaultRowHeight="15.75" customHeight="1"/>
  <cols>
    <col min="1" max="2" width="1.7109375" style="8" customWidth="1"/>
    <col min="3" max="3" width="33.7109375" style="8" customWidth="1"/>
    <col min="4" max="4" width="6.8515625" style="12" customWidth="1"/>
    <col min="5" max="5" width="0.85546875" style="8" customWidth="1"/>
    <col min="6" max="6" width="10.57421875" style="13" customWidth="1"/>
    <col min="7" max="7" width="0.85546875" style="8" customWidth="1"/>
    <col min="8" max="8" width="10.57421875" style="13" customWidth="1"/>
    <col min="9" max="9" width="0.85546875" style="12" customWidth="1"/>
    <col min="10" max="10" width="10.57421875" style="13" customWidth="1"/>
    <col min="11" max="11" width="0.85546875" style="8" customWidth="1"/>
    <col min="12" max="12" width="10.57421875" style="13" customWidth="1"/>
    <col min="13" max="16384" width="9.140625" style="10" customWidth="1"/>
  </cols>
  <sheetData>
    <row r="1" spans="1:11" ht="21.75" customHeight="1">
      <c r="A1" s="9" t="str">
        <f>'6-8'!A1</f>
        <v>บริษัท พลังงานบริสุทธิ์ จำกัด (มหาชน)  </v>
      </c>
      <c r="B1" s="9"/>
      <c r="C1" s="9"/>
      <c r="G1" s="14"/>
      <c r="I1" s="15"/>
      <c r="K1" s="14"/>
    </row>
    <row r="2" spans="1:11" ht="21.75" customHeight="1">
      <c r="A2" s="9" t="s">
        <v>56</v>
      </c>
      <c r="B2" s="9"/>
      <c r="C2" s="9"/>
      <c r="G2" s="14"/>
      <c r="I2" s="15"/>
      <c r="K2" s="14"/>
    </row>
    <row r="3" spans="1:12" ht="21.75" customHeight="1">
      <c r="A3" s="6" t="str">
        <f>'9-10'!A3</f>
        <v>สำหรับปีสิ้นสุดวันที่ 31 ธันวาคม พ.ศ. 2560</v>
      </c>
      <c r="B3" s="6"/>
      <c r="C3" s="6"/>
      <c r="D3" s="16"/>
      <c r="E3" s="11"/>
      <c r="F3" s="17"/>
      <c r="G3" s="18"/>
      <c r="H3" s="17"/>
      <c r="I3" s="19"/>
      <c r="J3" s="17"/>
      <c r="K3" s="18"/>
      <c r="L3" s="17"/>
    </row>
    <row r="4" spans="7:11" ht="18" customHeight="1">
      <c r="G4" s="14"/>
      <c r="I4" s="15"/>
      <c r="K4" s="14"/>
    </row>
    <row r="5" spans="2:12" s="100" customFormat="1" ht="18" customHeight="1">
      <c r="B5" s="101"/>
      <c r="C5" s="101"/>
      <c r="D5" s="102"/>
      <c r="E5" s="103"/>
      <c r="F5" s="205" t="s">
        <v>135</v>
      </c>
      <c r="G5" s="205"/>
      <c r="H5" s="205"/>
      <c r="I5" s="187"/>
      <c r="J5" s="188"/>
      <c r="K5" s="189"/>
      <c r="L5" s="105" t="s">
        <v>152</v>
      </c>
    </row>
    <row r="6" spans="1:12" s="100" customFormat="1" ht="18" customHeight="1">
      <c r="A6" s="101"/>
      <c r="B6" s="101"/>
      <c r="C6" s="101"/>
      <c r="D6" s="106"/>
      <c r="E6" s="103"/>
      <c r="F6" s="141" t="s">
        <v>172</v>
      </c>
      <c r="G6" s="142"/>
      <c r="H6" s="141" t="s">
        <v>69</v>
      </c>
      <c r="I6" s="143"/>
      <c r="J6" s="141" t="s">
        <v>172</v>
      </c>
      <c r="K6" s="142"/>
      <c r="L6" s="141" t="s">
        <v>69</v>
      </c>
    </row>
    <row r="7" spans="1:12" s="100" customFormat="1" ht="18" customHeight="1">
      <c r="A7" s="101"/>
      <c r="B7" s="101"/>
      <c r="C7" s="101"/>
      <c r="D7" s="191" t="s">
        <v>0</v>
      </c>
      <c r="E7" s="103"/>
      <c r="F7" s="105" t="s">
        <v>43</v>
      </c>
      <c r="G7" s="108"/>
      <c r="H7" s="105" t="s">
        <v>43</v>
      </c>
      <c r="I7" s="109"/>
      <c r="J7" s="105" t="s">
        <v>43</v>
      </c>
      <c r="K7" s="108"/>
      <c r="L7" s="105" t="s">
        <v>43</v>
      </c>
    </row>
    <row r="8" spans="1:12" s="100" customFormat="1" ht="18" customHeight="1">
      <c r="A8" s="103" t="s">
        <v>32</v>
      </c>
      <c r="B8" s="101"/>
      <c r="C8" s="101"/>
      <c r="D8" s="110"/>
      <c r="E8" s="101"/>
      <c r="F8" s="111"/>
      <c r="G8" s="135"/>
      <c r="H8" s="111"/>
      <c r="I8" s="136"/>
      <c r="J8" s="111"/>
      <c r="K8" s="135"/>
      <c r="L8" s="111"/>
    </row>
    <row r="9" spans="1:12" s="100" customFormat="1" ht="18" customHeight="1">
      <c r="A9" s="101" t="s">
        <v>141</v>
      </c>
      <c r="B9" s="101"/>
      <c r="C9" s="101"/>
      <c r="D9" s="110"/>
      <c r="E9" s="101"/>
      <c r="F9" s="144">
        <f>'9-10'!F27</f>
        <v>3775165849</v>
      </c>
      <c r="G9" s="145"/>
      <c r="H9" s="144">
        <v>3246984585</v>
      </c>
      <c r="I9" s="112"/>
      <c r="J9" s="144">
        <f>'9-10'!J27</f>
        <v>4013630701</v>
      </c>
      <c r="K9" s="145"/>
      <c r="L9" s="144">
        <v>2098214569</v>
      </c>
    </row>
    <row r="10" spans="1:12" s="100" customFormat="1" ht="18" customHeight="1">
      <c r="A10" s="101" t="s">
        <v>116</v>
      </c>
      <c r="B10" s="101"/>
      <c r="C10" s="101"/>
      <c r="D10" s="110"/>
      <c r="E10" s="101"/>
      <c r="F10" s="144"/>
      <c r="G10" s="145"/>
      <c r="H10" s="144"/>
      <c r="I10" s="112"/>
      <c r="J10" s="144"/>
      <c r="K10" s="145"/>
      <c r="L10" s="144"/>
    </row>
    <row r="11" spans="1:12" s="100" customFormat="1" ht="18" customHeight="1">
      <c r="A11" s="101" t="s">
        <v>33</v>
      </c>
      <c r="B11" s="101"/>
      <c r="C11" s="101"/>
      <c r="D11" s="110"/>
      <c r="E11" s="101"/>
      <c r="F11" s="144"/>
      <c r="G11" s="145"/>
      <c r="H11" s="144"/>
      <c r="I11" s="112"/>
      <c r="J11" s="144"/>
      <c r="K11" s="145"/>
      <c r="L11" s="144"/>
    </row>
    <row r="12" spans="1:12" s="100" customFormat="1" ht="18" customHeight="1">
      <c r="A12" s="101" t="s">
        <v>9</v>
      </c>
      <c r="B12" s="113" t="s">
        <v>34</v>
      </c>
      <c r="C12" s="101"/>
      <c r="D12" s="110"/>
      <c r="E12" s="101"/>
      <c r="F12" s="144">
        <v>1527806340</v>
      </c>
      <c r="G12" s="145"/>
      <c r="H12" s="144">
        <v>1115587513</v>
      </c>
      <c r="I12" s="112"/>
      <c r="J12" s="144">
        <v>96198063</v>
      </c>
      <c r="K12" s="145"/>
      <c r="L12" s="144">
        <v>96709718</v>
      </c>
    </row>
    <row r="13" spans="1:12" s="100" customFormat="1" ht="18" customHeight="1">
      <c r="A13" s="101"/>
      <c r="B13" s="113" t="s">
        <v>221</v>
      </c>
      <c r="C13" s="101"/>
      <c r="D13" s="110">
        <v>11</v>
      </c>
      <c r="E13" s="101"/>
      <c r="F13" s="144">
        <v>15450791</v>
      </c>
      <c r="G13" s="145"/>
      <c r="H13" s="144">
        <v>-3629960</v>
      </c>
      <c r="I13" s="112"/>
      <c r="J13" s="144">
        <v>15450791</v>
      </c>
      <c r="K13" s="145"/>
      <c r="L13" s="144">
        <v>-3629960</v>
      </c>
    </row>
    <row r="14" spans="1:12" s="100" customFormat="1" ht="18" customHeight="1">
      <c r="A14" s="101"/>
      <c r="B14" s="113" t="s">
        <v>35</v>
      </c>
      <c r="C14" s="101"/>
      <c r="D14" s="110"/>
      <c r="E14" s="101"/>
      <c r="F14" s="144">
        <v>-19105674</v>
      </c>
      <c r="G14" s="145"/>
      <c r="H14" s="144">
        <v>-24003146</v>
      </c>
      <c r="I14" s="112"/>
      <c r="J14" s="144">
        <v>-41961302</v>
      </c>
      <c r="K14" s="145"/>
      <c r="L14" s="144">
        <v>-41095304</v>
      </c>
    </row>
    <row r="15" spans="1:12" s="100" customFormat="1" ht="18" customHeight="1">
      <c r="A15" s="101"/>
      <c r="B15" s="113" t="s">
        <v>127</v>
      </c>
      <c r="C15" s="101"/>
      <c r="D15" s="137">
        <v>13.2</v>
      </c>
      <c r="E15" s="101"/>
      <c r="F15" s="144">
        <v>0</v>
      </c>
      <c r="G15" s="145"/>
      <c r="H15" s="144">
        <v>0</v>
      </c>
      <c r="I15" s="112"/>
      <c r="J15" s="115">
        <v>-4386628505</v>
      </c>
      <c r="K15" s="145"/>
      <c r="L15" s="115">
        <v>-2078860211</v>
      </c>
    </row>
    <row r="16" spans="1:12" s="100" customFormat="1" ht="18" customHeight="1">
      <c r="A16" s="101"/>
      <c r="B16" s="113" t="s">
        <v>117</v>
      </c>
      <c r="C16" s="101"/>
      <c r="D16" s="110"/>
      <c r="E16" s="101"/>
      <c r="F16" s="144">
        <v>1184324105</v>
      </c>
      <c r="G16" s="145"/>
      <c r="H16" s="144">
        <v>994886746</v>
      </c>
      <c r="I16" s="112"/>
      <c r="J16" s="144">
        <v>294003986</v>
      </c>
      <c r="K16" s="145"/>
      <c r="L16" s="144">
        <v>181536910</v>
      </c>
    </row>
    <row r="17" spans="1:12" s="100" customFormat="1" ht="18" customHeight="1">
      <c r="A17" s="101"/>
      <c r="B17" s="113" t="s">
        <v>95</v>
      </c>
      <c r="C17" s="101"/>
      <c r="D17" s="110"/>
      <c r="E17" s="101"/>
      <c r="F17" s="144">
        <v>1199587</v>
      </c>
      <c r="G17" s="145"/>
      <c r="H17" s="144">
        <v>1539815</v>
      </c>
      <c r="I17" s="112"/>
      <c r="J17" s="144">
        <v>869510</v>
      </c>
      <c r="K17" s="145"/>
      <c r="L17" s="144">
        <v>808738</v>
      </c>
    </row>
    <row r="18" spans="1:12" s="100" customFormat="1" ht="18" customHeight="1">
      <c r="A18" s="101"/>
      <c r="B18" s="113" t="s">
        <v>195</v>
      </c>
      <c r="C18" s="101"/>
      <c r="D18" s="137"/>
      <c r="E18" s="101"/>
      <c r="F18" s="144"/>
      <c r="G18" s="145"/>
      <c r="H18" s="144"/>
      <c r="I18" s="112"/>
      <c r="J18" s="144"/>
      <c r="K18" s="145"/>
      <c r="L18" s="144"/>
    </row>
    <row r="19" spans="1:12" s="100" customFormat="1" ht="18" customHeight="1">
      <c r="A19" s="101"/>
      <c r="B19" s="113"/>
      <c r="C19" s="101" t="s">
        <v>209</v>
      </c>
      <c r="D19" s="110">
        <v>13</v>
      </c>
      <c r="E19" s="101"/>
      <c r="F19" s="144">
        <v>62272139</v>
      </c>
      <c r="G19" s="145"/>
      <c r="H19" s="144">
        <v>0</v>
      </c>
      <c r="I19" s="112"/>
      <c r="J19" s="144">
        <v>0</v>
      </c>
      <c r="K19" s="145"/>
      <c r="L19" s="144">
        <v>0</v>
      </c>
    </row>
    <row r="20" spans="1:12" s="100" customFormat="1" ht="18" customHeight="1">
      <c r="A20" s="101"/>
      <c r="B20" s="113" t="s">
        <v>150</v>
      </c>
      <c r="C20" s="101"/>
      <c r="D20" s="110"/>
      <c r="E20" s="101"/>
      <c r="F20" s="144"/>
      <c r="G20" s="145"/>
      <c r="H20" s="144"/>
      <c r="I20" s="112"/>
      <c r="J20" s="144"/>
      <c r="K20" s="145"/>
      <c r="L20" s="144"/>
    </row>
    <row r="21" spans="1:12" s="100" customFormat="1" ht="18" customHeight="1">
      <c r="A21" s="101"/>
      <c r="B21" s="113"/>
      <c r="C21" s="101" t="s">
        <v>151</v>
      </c>
      <c r="D21" s="110"/>
      <c r="E21" s="101"/>
      <c r="F21" s="144">
        <v>0</v>
      </c>
      <c r="G21" s="145"/>
      <c r="H21" s="100">
        <v>24650000</v>
      </c>
      <c r="I21" s="112"/>
      <c r="J21" s="144">
        <v>0</v>
      </c>
      <c r="K21" s="145"/>
      <c r="L21" s="144">
        <v>24650000</v>
      </c>
    </row>
    <row r="22" spans="1:12" s="100" customFormat="1" ht="18" customHeight="1">
      <c r="A22" s="101"/>
      <c r="B22" s="113" t="s">
        <v>146</v>
      </c>
      <c r="C22" s="101"/>
      <c r="D22" s="110"/>
      <c r="E22" s="101"/>
      <c r="F22" s="144">
        <v>0</v>
      </c>
      <c r="G22" s="145"/>
      <c r="H22" s="144">
        <v>0</v>
      </c>
      <c r="I22" s="112"/>
      <c r="J22" s="144">
        <v>0</v>
      </c>
      <c r="K22" s="145"/>
      <c r="L22" s="144">
        <v>-1295198</v>
      </c>
    </row>
    <row r="23" spans="1:12" s="100" customFormat="1" ht="18" customHeight="1">
      <c r="A23" s="101"/>
      <c r="B23" s="113" t="s">
        <v>188</v>
      </c>
      <c r="C23" s="101"/>
      <c r="D23" s="110"/>
      <c r="E23" s="101"/>
      <c r="F23" s="144">
        <v>95976</v>
      </c>
      <c r="G23" s="145"/>
      <c r="H23" s="144">
        <v>4632892</v>
      </c>
      <c r="I23" s="112"/>
      <c r="J23" s="144">
        <v>-969819</v>
      </c>
      <c r="K23" s="145"/>
      <c r="L23" s="144">
        <v>1</v>
      </c>
    </row>
    <row r="24" spans="1:12" s="100" customFormat="1" ht="18" customHeight="1">
      <c r="A24" s="101"/>
      <c r="B24" s="113" t="s">
        <v>147</v>
      </c>
      <c r="C24" s="101"/>
      <c r="D24" s="110"/>
      <c r="E24" s="101"/>
      <c r="F24" s="144">
        <v>22872687</v>
      </c>
      <c r="G24" s="145"/>
      <c r="H24" s="144">
        <v>12678664</v>
      </c>
      <c r="I24" s="112"/>
      <c r="J24" s="144">
        <v>0</v>
      </c>
      <c r="K24" s="145"/>
      <c r="L24" s="144">
        <v>0</v>
      </c>
    </row>
    <row r="25" spans="1:12" s="100" customFormat="1" ht="18" customHeight="1">
      <c r="A25" s="101"/>
      <c r="B25" s="113" t="s">
        <v>124</v>
      </c>
      <c r="C25" s="101"/>
      <c r="D25" s="137">
        <v>35.1</v>
      </c>
      <c r="E25" s="101"/>
      <c r="F25" s="104">
        <v>0</v>
      </c>
      <c r="G25" s="145"/>
      <c r="H25" s="104">
        <v>0</v>
      </c>
      <c r="I25" s="112"/>
      <c r="J25" s="104">
        <v>-56733306</v>
      </c>
      <c r="K25" s="145"/>
      <c r="L25" s="104">
        <v>-57644541</v>
      </c>
    </row>
    <row r="26" spans="1:12" s="100" customFormat="1" ht="7.5" customHeight="1">
      <c r="A26" s="101"/>
      <c r="B26" s="113"/>
      <c r="C26" s="101"/>
      <c r="D26" s="110"/>
      <c r="E26" s="101"/>
      <c r="F26" s="111"/>
      <c r="G26" s="112"/>
      <c r="H26" s="111"/>
      <c r="I26" s="112"/>
      <c r="J26" s="111"/>
      <c r="K26" s="112"/>
      <c r="L26" s="111"/>
    </row>
    <row r="27" spans="2:5" s="100" customFormat="1" ht="18" customHeight="1">
      <c r="B27" s="101" t="s">
        <v>48</v>
      </c>
      <c r="C27" s="101"/>
      <c r="D27" s="110"/>
      <c r="E27" s="101"/>
    </row>
    <row r="28" spans="1:12" s="100" customFormat="1" ht="18" customHeight="1">
      <c r="A28" s="101"/>
      <c r="B28" s="101"/>
      <c r="C28" s="101" t="s">
        <v>49</v>
      </c>
      <c r="D28" s="110"/>
      <c r="E28" s="101"/>
      <c r="F28" s="111">
        <f>SUM(F9:F25)</f>
        <v>6570081800</v>
      </c>
      <c r="G28" s="135"/>
      <c r="H28" s="111">
        <f>SUM(H9:H25)</f>
        <v>5373327109</v>
      </c>
      <c r="I28" s="135"/>
      <c r="J28" s="111">
        <f>SUM(J9:J25)</f>
        <v>-66139881</v>
      </c>
      <c r="K28" s="136"/>
      <c r="L28" s="111">
        <f>SUM(L9:L25)</f>
        <v>219394722</v>
      </c>
    </row>
    <row r="29" spans="1:12" s="100" customFormat="1" ht="18" customHeight="1">
      <c r="A29" s="101"/>
      <c r="B29" s="101" t="s">
        <v>50</v>
      </c>
      <c r="C29" s="101"/>
      <c r="D29" s="106"/>
      <c r="E29" s="103"/>
      <c r="F29" s="114"/>
      <c r="G29" s="108"/>
      <c r="H29" s="114"/>
      <c r="I29" s="109"/>
      <c r="J29" s="114"/>
      <c r="K29" s="108"/>
      <c r="L29" s="114"/>
    </row>
    <row r="30" spans="1:12" s="100" customFormat="1" ht="18" customHeight="1">
      <c r="A30" s="101"/>
      <c r="C30" s="113" t="s">
        <v>113</v>
      </c>
      <c r="D30" s="106"/>
      <c r="E30" s="103"/>
      <c r="F30" s="115">
        <v>-387757624</v>
      </c>
      <c r="G30" s="108"/>
      <c r="H30" s="115">
        <v>-267549022</v>
      </c>
      <c r="I30" s="109"/>
      <c r="J30" s="115">
        <v>-41223674</v>
      </c>
      <c r="K30" s="108"/>
      <c r="L30" s="115">
        <v>-23497207</v>
      </c>
    </row>
    <row r="31" spans="1:12" s="100" customFormat="1" ht="18" customHeight="1">
      <c r="A31" s="101"/>
      <c r="C31" s="113" t="s">
        <v>96</v>
      </c>
      <c r="D31" s="106"/>
      <c r="E31" s="103"/>
      <c r="F31" s="115">
        <v>-94267088</v>
      </c>
      <c r="G31" s="108"/>
      <c r="H31" s="115">
        <v>-187583010</v>
      </c>
      <c r="I31" s="109"/>
      <c r="J31" s="115">
        <v>-54762720</v>
      </c>
      <c r="K31" s="108"/>
      <c r="L31" s="115">
        <v>-60512675</v>
      </c>
    </row>
    <row r="32" spans="1:12" s="100" customFormat="1" ht="18" customHeight="1">
      <c r="A32" s="101"/>
      <c r="C32" s="113" t="s">
        <v>97</v>
      </c>
      <c r="D32" s="106"/>
      <c r="E32" s="103"/>
      <c r="F32" s="115">
        <v>43628946</v>
      </c>
      <c r="G32" s="108"/>
      <c r="H32" s="115">
        <v>-8128226</v>
      </c>
      <c r="I32" s="109"/>
      <c r="J32" s="115">
        <v>37197173</v>
      </c>
      <c r="K32" s="108"/>
      <c r="L32" s="115">
        <v>-9320151</v>
      </c>
    </row>
    <row r="33" spans="1:12" s="100" customFormat="1" ht="18" customHeight="1">
      <c r="A33" s="101"/>
      <c r="C33" s="113" t="s">
        <v>99</v>
      </c>
      <c r="D33" s="106"/>
      <c r="E33" s="103"/>
      <c r="F33" s="115">
        <v>-35868688</v>
      </c>
      <c r="G33" s="108"/>
      <c r="H33" s="115">
        <v>13543678</v>
      </c>
      <c r="I33" s="109"/>
      <c r="J33" s="115">
        <v>111974</v>
      </c>
      <c r="K33" s="108"/>
      <c r="L33" s="115">
        <v>32360096</v>
      </c>
    </row>
    <row r="34" spans="1:12" s="100" customFormat="1" ht="18" customHeight="1">
      <c r="A34" s="101"/>
      <c r="C34" s="113" t="s">
        <v>118</v>
      </c>
      <c r="D34" s="106"/>
      <c r="E34" s="103"/>
      <c r="F34" s="115">
        <v>29814044</v>
      </c>
      <c r="G34" s="108"/>
      <c r="H34" s="115">
        <v>-27721105</v>
      </c>
      <c r="I34" s="109"/>
      <c r="J34" s="115">
        <v>30052200</v>
      </c>
      <c r="K34" s="108"/>
      <c r="L34" s="115">
        <v>-25540011</v>
      </c>
    </row>
    <row r="35" spans="1:12" s="100" customFormat="1" ht="18" customHeight="1">
      <c r="A35" s="101"/>
      <c r="C35" s="113" t="s">
        <v>98</v>
      </c>
      <c r="D35" s="106"/>
      <c r="E35" s="103"/>
      <c r="F35" s="104">
        <v>104613391</v>
      </c>
      <c r="G35" s="145"/>
      <c r="H35" s="104">
        <v>91356267</v>
      </c>
      <c r="I35" s="112"/>
      <c r="J35" s="104">
        <v>3839571</v>
      </c>
      <c r="K35" s="145"/>
      <c r="L35" s="104">
        <v>-4209654</v>
      </c>
    </row>
    <row r="36" spans="2:12" s="100" customFormat="1" ht="7.5" customHeight="1">
      <c r="B36" s="101"/>
      <c r="C36" s="101"/>
      <c r="D36" s="106"/>
      <c r="E36" s="103"/>
      <c r="F36" s="114"/>
      <c r="G36" s="108"/>
      <c r="H36" s="114"/>
      <c r="I36" s="109"/>
      <c r="J36" s="114"/>
      <c r="K36" s="108"/>
      <c r="L36" s="114"/>
    </row>
    <row r="37" spans="2:12" s="100" customFormat="1" ht="18" customHeight="1">
      <c r="B37" s="101" t="s">
        <v>197</v>
      </c>
      <c r="D37" s="106"/>
      <c r="E37" s="103"/>
      <c r="F37" s="115">
        <f>SUM(F28:F35)</f>
        <v>6230244781</v>
      </c>
      <c r="G37" s="108"/>
      <c r="H37" s="115">
        <f>SUM(H28:H35)</f>
        <v>4987245691</v>
      </c>
      <c r="I37" s="109"/>
      <c r="J37" s="115">
        <f>SUM(J28:J35)</f>
        <v>-90925357</v>
      </c>
      <c r="K37" s="108"/>
      <c r="L37" s="115">
        <f>SUM(L28:L35)</f>
        <v>128675120</v>
      </c>
    </row>
    <row r="38" spans="2:12" s="100" customFormat="1" ht="18" customHeight="1">
      <c r="B38" s="101"/>
      <c r="C38" s="113" t="s">
        <v>105</v>
      </c>
      <c r="D38" s="106"/>
      <c r="E38" s="103"/>
      <c r="F38" s="116">
        <v>-8861609</v>
      </c>
      <c r="G38" s="108"/>
      <c r="H38" s="116">
        <v>-35794114</v>
      </c>
      <c r="I38" s="109"/>
      <c r="J38" s="116">
        <v>0</v>
      </c>
      <c r="K38" s="108"/>
      <c r="L38" s="116">
        <v>-10022941</v>
      </c>
    </row>
    <row r="39" spans="2:12" s="100" customFormat="1" ht="7.5" customHeight="1">
      <c r="B39" s="101"/>
      <c r="C39" s="101"/>
      <c r="D39" s="106"/>
      <c r="E39" s="103"/>
      <c r="F39" s="114"/>
      <c r="G39" s="108"/>
      <c r="H39" s="114"/>
      <c r="I39" s="109"/>
      <c r="J39" s="114"/>
      <c r="K39" s="108"/>
      <c r="L39" s="114"/>
    </row>
    <row r="40" spans="1:12" s="100" customFormat="1" ht="18" customHeight="1">
      <c r="A40" s="101"/>
      <c r="B40" s="103" t="s">
        <v>192</v>
      </c>
      <c r="D40" s="106"/>
      <c r="E40" s="103"/>
      <c r="F40" s="116">
        <f>SUM(F37:F38)</f>
        <v>6221383172</v>
      </c>
      <c r="G40" s="108"/>
      <c r="H40" s="116">
        <f>SUM(H37:H38)</f>
        <v>4951451577</v>
      </c>
      <c r="I40" s="109"/>
      <c r="J40" s="116">
        <f>SUM(J37:J38)</f>
        <v>-90925357</v>
      </c>
      <c r="K40" s="108"/>
      <c r="L40" s="116">
        <f>SUM(L37:L38)</f>
        <v>118652179</v>
      </c>
    </row>
    <row r="41" spans="1:12" s="100" customFormat="1" ht="18" customHeight="1">
      <c r="A41" s="101"/>
      <c r="B41" s="103"/>
      <c r="D41" s="106"/>
      <c r="E41" s="103"/>
      <c r="F41" s="115"/>
      <c r="G41" s="108"/>
      <c r="H41" s="115"/>
      <c r="I41" s="109"/>
      <c r="J41" s="115"/>
      <c r="K41" s="108"/>
      <c r="L41" s="115"/>
    </row>
    <row r="42" spans="1:12" s="100" customFormat="1" ht="18" customHeight="1">
      <c r="A42" s="101"/>
      <c r="B42" s="103"/>
      <c r="D42" s="106"/>
      <c r="E42" s="103"/>
      <c r="F42" s="115"/>
      <c r="G42" s="108"/>
      <c r="H42" s="115"/>
      <c r="I42" s="109"/>
      <c r="J42" s="115"/>
      <c r="K42" s="108"/>
      <c r="L42" s="115"/>
    </row>
    <row r="43" spans="1:12" s="100" customFormat="1" ht="23.25" customHeight="1">
      <c r="A43" s="101"/>
      <c r="B43" s="103"/>
      <c r="D43" s="106"/>
      <c r="E43" s="103"/>
      <c r="F43" s="115"/>
      <c r="G43" s="108"/>
      <c r="H43" s="115"/>
      <c r="I43" s="109"/>
      <c r="J43" s="115"/>
      <c r="K43" s="108"/>
      <c r="L43" s="115"/>
    </row>
    <row r="44" spans="1:12" s="100" customFormat="1" ht="12.75" customHeight="1">
      <c r="A44" s="101"/>
      <c r="B44" s="103"/>
      <c r="D44" s="106"/>
      <c r="E44" s="103"/>
      <c r="F44" s="115"/>
      <c r="G44" s="108"/>
      <c r="H44" s="115"/>
      <c r="I44" s="109"/>
      <c r="J44" s="115"/>
      <c r="K44" s="108"/>
      <c r="L44" s="115"/>
    </row>
    <row r="45" spans="1:12" ht="21.75" customHeight="1">
      <c r="A45" s="198" t="str">
        <f>'6-8'!A43:L43</f>
        <v>หมายเหตุประกอบงบการเงินรวมและงบการเงินเฉพาะกิจการในหน้า 16 ถึง 87 เป็นส่วนหนึ่งของงบการเงินนี้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</row>
    <row r="46" spans="1:11" ht="21.75" customHeight="1">
      <c r="A46" s="9" t="str">
        <f>A1</f>
        <v>บริษัท พลังงานบริสุทธิ์ จำกัด (มหาชน)  </v>
      </c>
      <c r="B46" s="9"/>
      <c r="C46" s="9"/>
      <c r="G46" s="14"/>
      <c r="I46" s="15"/>
      <c r="K46" s="14"/>
    </row>
    <row r="47" spans="1:11" ht="21.75" customHeight="1">
      <c r="A47" s="9" t="s">
        <v>57</v>
      </c>
      <c r="B47" s="9"/>
      <c r="C47" s="9"/>
      <c r="G47" s="14"/>
      <c r="I47" s="15"/>
      <c r="K47" s="14"/>
    </row>
    <row r="48" spans="1:12" ht="21.75" customHeight="1">
      <c r="A48" s="6" t="str">
        <f>A3</f>
        <v>สำหรับปีสิ้นสุดวันที่ 31 ธันวาคม พ.ศ. 2560</v>
      </c>
      <c r="B48" s="6"/>
      <c r="C48" s="6"/>
      <c r="D48" s="16"/>
      <c r="E48" s="11"/>
      <c r="F48" s="17"/>
      <c r="G48" s="18"/>
      <c r="H48" s="17"/>
      <c r="I48" s="19"/>
      <c r="J48" s="17"/>
      <c r="K48" s="18"/>
      <c r="L48" s="17"/>
    </row>
    <row r="49" spans="7:11" ht="9.75" customHeight="1">
      <c r="G49" s="14"/>
      <c r="I49" s="15"/>
      <c r="K49" s="14"/>
    </row>
    <row r="50" spans="2:12" s="100" customFormat="1" ht="18" customHeight="1">
      <c r="B50" s="101"/>
      <c r="C50" s="101"/>
      <c r="D50" s="102"/>
      <c r="E50" s="103"/>
      <c r="F50" s="205" t="s">
        <v>135</v>
      </c>
      <c r="G50" s="205"/>
      <c r="H50" s="205"/>
      <c r="I50" s="187"/>
      <c r="J50" s="188"/>
      <c r="K50" s="189"/>
      <c r="L50" s="105" t="s">
        <v>152</v>
      </c>
    </row>
    <row r="51" spans="1:12" s="100" customFormat="1" ht="18" customHeight="1">
      <c r="A51" s="101"/>
      <c r="B51" s="101"/>
      <c r="C51" s="101"/>
      <c r="D51" s="102"/>
      <c r="E51" s="103"/>
      <c r="F51" s="141" t="s">
        <v>172</v>
      </c>
      <c r="G51" s="142"/>
      <c r="H51" s="141" t="s">
        <v>69</v>
      </c>
      <c r="I51" s="143"/>
      <c r="J51" s="141" t="s">
        <v>172</v>
      </c>
      <c r="K51" s="142"/>
      <c r="L51" s="141" t="s">
        <v>69</v>
      </c>
    </row>
    <row r="52" spans="1:12" s="100" customFormat="1" ht="18" customHeight="1">
      <c r="A52" s="101"/>
      <c r="B52" s="101"/>
      <c r="C52" s="101"/>
      <c r="D52" s="191" t="s">
        <v>0</v>
      </c>
      <c r="E52" s="103"/>
      <c r="F52" s="107" t="s">
        <v>43</v>
      </c>
      <c r="G52" s="108"/>
      <c r="H52" s="107" t="s">
        <v>43</v>
      </c>
      <c r="I52" s="109"/>
      <c r="J52" s="107" t="s">
        <v>43</v>
      </c>
      <c r="K52" s="108"/>
      <c r="L52" s="107" t="s">
        <v>43</v>
      </c>
    </row>
    <row r="53" spans="1:12" s="100" customFormat="1" ht="18" customHeight="1">
      <c r="A53" s="103" t="s">
        <v>36</v>
      </c>
      <c r="B53" s="101"/>
      <c r="C53" s="101"/>
      <c r="D53" s="102"/>
      <c r="E53" s="103"/>
      <c r="F53" s="114"/>
      <c r="G53" s="108"/>
      <c r="H53" s="114"/>
      <c r="I53" s="109"/>
      <c r="J53" s="114"/>
      <c r="K53" s="108"/>
      <c r="L53" s="114"/>
    </row>
    <row r="54" spans="1:12" s="100" customFormat="1" ht="18" customHeight="1">
      <c r="A54" s="101" t="s">
        <v>109</v>
      </c>
      <c r="C54" s="101"/>
      <c r="D54" s="102"/>
      <c r="E54" s="103"/>
      <c r="F54" s="115">
        <v>1689097298</v>
      </c>
      <c r="G54" s="108"/>
      <c r="H54" s="115">
        <v>1039450901</v>
      </c>
      <c r="I54" s="109"/>
      <c r="J54" s="115">
        <v>-110035</v>
      </c>
      <c r="K54" s="108"/>
      <c r="L54" s="115">
        <v>-110316</v>
      </c>
    </row>
    <row r="55" spans="1:12" s="100" customFormat="1" ht="18" customHeight="1">
      <c r="A55" s="101" t="s">
        <v>189</v>
      </c>
      <c r="C55" s="101"/>
      <c r="D55" s="137">
        <v>35.4</v>
      </c>
      <c r="E55" s="103"/>
      <c r="F55" s="115">
        <v>0</v>
      </c>
      <c r="G55" s="108"/>
      <c r="H55" s="115">
        <v>0</v>
      </c>
      <c r="I55" s="109"/>
      <c r="J55" s="115">
        <v>361500000</v>
      </c>
      <c r="K55" s="108"/>
      <c r="L55" s="115">
        <v>312300000</v>
      </c>
    </row>
    <row r="56" spans="1:12" s="100" customFormat="1" ht="18" customHeight="1">
      <c r="A56" s="101" t="s">
        <v>100</v>
      </c>
      <c r="C56" s="101"/>
      <c r="D56" s="137">
        <v>35.4</v>
      </c>
      <c r="E56" s="103"/>
      <c r="F56" s="115">
        <v>0</v>
      </c>
      <c r="G56" s="108"/>
      <c r="H56" s="115">
        <v>-500000</v>
      </c>
      <c r="I56" s="109"/>
      <c r="J56" s="115">
        <v>-1080150000</v>
      </c>
      <c r="K56" s="108"/>
      <c r="L56" s="115">
        <v>-770500000</v>
      </c>
    </row>
    <row r="57" spans="1:12" s="100" customFormat="1" ht="18" customHeight="1">
      <c r="A57" s="101" t="s">
        <v>190</v>
      </c>
      <c r="C57" s="101"/>
      <c r="D57" s="137">
        <v>35.4</v>
      </c>
      <c r="E57" s="103"/>
      <c r="F57" s="115">
        <v>0</v>
      </c>
      <c r="G57" s="108"/>
      <c r="H57" s="115">
        <v>0</v>
      </c>
      <c r="I57" s="109"/>
      <c r="J57" s="115">
        <v>4500000</v>
      </c>
      <c r="K57" s="108"/>
      <c r="L57" s="115">
        <v>0</v>
      </c>
    </row>
    <row r="58" spans="1:12" s="100" customFormat="1" ht="18" customHeight="1">
      <c r="A58" s="101" t="s">
        <v>161</v>
      </c>
      <c r="C58" s="101"/>
      <c r="D58" s="110">
        <v>12</v>
      </c>
      <c r="E58" s="103"/>
      <c r="F58" s="115">
        <v>0</v>
      </c>
      <c r="G58" s="108"/>
      <c r="H58" s="115">
        <v>-685908739</v>
      </c>
      <c r="I58" s="109"/>
      <c r="J58" s="115">
        <v>0</v>
      </c>
      <c r="K58" s="108"/>
      <c r="L58" s="115">
        <v>-685908739</v>
      </c>
    </row>
    <row r="59" spans="1:12" s="100" customFormat="1" ht="18" customHeight="1">
      <c r="A59" s="101" t="s">
        <v>122</v>
      </c>
      <c r="C59" s="101"/>
      <c r="D59" s="137">
        <v>13.2</v>
      </c>
      <c r="E59" s="103"/>
      <c r="F59" s="115">
        <v>0</v>
      </c>
      <c r="G59" s="108"/>
      <c r="H59" s="115">
        <v>0</v>
      </c>
      <c r="I59" s="109"/>
      <c r="J59" s="115">
        <v>-1664136650</v>
      </c>
      <c r="K59" s="108"/>
      <c r="L59" s="115">
        <v>-7691600000</v>
      </c>
    </row>
    <row r="60" spans="1:12" s="100" customFormat="1" ht="18" customHeight="1">
      <c r="A60" s="101" t="s">
        <v>191</v>
      </c>
      <c r="C60" s="101"/>
      <c r="D60" s="137">
        <v>13.3</v>
      </c>
      <c r="E60" s="103"/>
      <c r="F60" s="115">
        <v>-301271509</v>
      </c>
      <c r="G60" s="108"/>
      <c r="H60" s="115">
        <v>0</v>
      </c>
      <c r="I60" s="109"/>
      <c r="J60" s="115">
        <v>-301271509</v>
      </c>
      <c r="K60" s="108"/>
      <c r="L60" s="115">
        <v>0</v>
      </c>
    </row>
    <row r="61" spans="1:12" s="100" customFormat="1" ht="18" customHeight="1">
      <c r="A61" s="101" t="s">
        <v>208</v>
      </c>
      <c r="C61" s="101"/>
      <c r="D61" s="137">
        <v>13.4</v>
      </c>
      <c r="E61" s="103"/>
      <c r="F61" s="115">
        <v>-8754240</v>
      </c>
      <c r="G61" s="108"/>
      <c r="H61" s="115">
        <v>0</v>
      </c>
      <c r="I61" s="109"/>
      <c r="J61" s="115">
        <v>-8754240</v>
      </c>
      <c r="K61" s="108"/>
      <c r="L61" s="115">
        <v>0</v>
      </c>
    </row>
    <row r="62" spans="1:12" s="100" customFormat="1" ht="18" customHeight="1">
      <c r="A62" s="101" t="s">
        <v>79</v>
      </c>
      <c r="C62" s="101"/>
      <c r="D62" s="110"/>
      <c r="E62" s="103"/>
      <c r="F62" s="115">
        <v>-241072</v>
      </c>
      <c r="G62" s="108"/>
      <c r="H62" s="115">
        <v>0</v>
      </c>
      <c r="I62" s="109"/>
      <c r="J62" s="115">
        <v>-76152457</v>
      </c>
      <c r="K62" s="108"/>
      <c r="L62" s="115">
        <v>-17936644</v>
      </c>
    </row>
    <row r="63" spans="1:12" s="100" customFormat="1" ht="18" customHeight="1">
      <c r="A63" s="101" t="s">
        <v>101</v>
      </c>
      <c r="C63" s="101"/>
      <c r="D63" s="110"/>
      <c r="E63" s="103"/>
      <c r="F63" s="115">
        <v>0</v>
      </c>
      <c r="G63" s="108"/>
      <c r="H63" s="115">
        <v>0</v>
      </c>
      <c r="I63" s="109"/>
      <c r="J63" s="115">
        <v>0</v>
      </c>
      <c r="K63" s="108"/>
      <c r="L63" s="115">
        <v>28311319</v>
      </c>
    </row>
    <row r="64" spans="1:12" s="100" customFormat="1" ht="18" customHeight="1">
      <c r="A64" s="101" t="s">
        <v>67</v>
      </c>
      <c r="C64" s="101"/>
      <c r="D64" s="110"/>
      <c r="E64" s="103"/>
      <c r="F64" s="115">
        <v>-3378788874</v>
      </c>
      <c r="G64" s="108"/>
      <c r="H64" s="115">
        <v>-7894548038</v>
      </c>
      <c r="I64" s="109"/>
      <c r="J64" s="115">
        <v>-38861940</v>
      </c>
      <c r="K64" s="108"/>
      <c r="L64" s="115">
        <v>-16746626</v>
      </c>
    </row>
    <row r="65" spans="1:12" s="100" customFormat="1" ht="18" customHeight="1">
      <c r="A65" s="101" t="s">
        <v>198</v>
      </c>
      <c r="C65" s="101"/>
      <c r="D65" s="110"/>
      <c r="E65" s="103"/>
      <c r="F65" s="115">
        <v>-140818834</v>
      </c>
      <c r="G65" s="108"/>
      <c r="H65" s="115">
        <v>-313241629</v>
      </c>
      <c r="I65" s="109"/>
      <c r="J65" s="115">
        <v>0</v>
      </c>
      <c r="K65" s="108"/>
      <c r="L65" s="115">
        <v>0</v>
      </c>
    </row>
    <row r="66" spans="1:12" s="100" customFormat="1" ht="18" customHeight="1">
      <c r="A66" s="101" t="s">
        <v>128</v>
      </c>
      <c r="C66" s="101"/>
      <c r="D66" s="110"/>
      <c r="E66" s="103"/>
      <c r="F66" s="115">
        <v>3289627</v>
      </c>
      <c r="G66" s="108"/>
      <c r="H66" s="115">
        <v>0</v>
      </c>
      <c r="I66" s="109"/>
      <c r="J66" s="115">
        <v>3952728</v>
      </c>
      <c r="K66" s="108"/>
      <c r="L66" s="115">
        <v>0</v>
      </c>
    </row>
    <row r="67" spans="1:12" s="100" customFormat="1" ht="18" customHeight="1">
      <c r="A67" s="101" t="s">
        <v>102</v>
      </c>
      <c r="C67" s="101"/>
      <c r="D67" s="110"/>
      <c r="E67" s="103"/>
      <c r="F67" s="115">
        <v>-4358430</v>
      </c>
      <c r="G67" s="108"/>
      <c r="H67" s="115">
        <v>-4157989</v>
      </c>
      <c r="I67" s="109"/>
      <c r="J67" s="115">
        <v>-1744058</v>
      </c>
      <c r="K67" s="108"/>
      <c r="L67" s="115">
        <v>-4053109</v>
      </c>
    </row>
    <row r="68" spans="1:12" s="100" customFormat="1" ht="18" customHeight="1">
      <c r="A68" s="101" t="s">
        <v>129</v>
      </c>
      <c r="C68" s="101"/>
      <c r="D68" s="110"/>
      <c r="E68" s="103"/>
      <c r="F68" s="115">
        <v>0</v>
      </c>
      <c r="G68" s="108"/>
      <c r="H68" s="115">
        <v>0</v>
      </c>
      <c r="I68" s="109"/>
      <c r="J68" s="115">
        <v>4386628505</v>
      </c>
      <c r="K68" s="108"/>
      <c r="L68" s="115">
        <v>2078860211</v>
      </c>
    </row>
    <row r="69" spans="1:12" s="100" customFormat="1" ht="18" customHeight="1">
      <c r="A69" s="101" t="s">
        <v>103</v>
      </c>
      <c r="C69" s="101"/>
      <c r="D69" s="110"/>
      <c r="E69" s="103"/>
      <c r="F69" s="116">
        <v>19046492</v>
      </c>
      <c r="G69" s="108"/>
      <c r="H69" s="116">
        <v>23960642</v>
      </c>
      <c r="I69" s="109"/>
      <c r="J69" s="116">
        <v>11354782</v>
      </c>
      <c r="K69" s="108"/>
      <c r="L69" s="116">
        <v>26620578</v>
      </c>
    </row>
    <row r="70" spans="1:12" s="100" customFormat="1" ht="6" customHeight="1">
      <c r="A70" s="101"/>
      <c r="B70" s="101"/>
      <c r="C70" s="101"/>
      <c r="D70" s="110"/>
      <c r="E70" s="103"/>
      <c r="F70" s="114"/>
      <c r="G70" s="108"/>
      <c r="H70" s="114"/>
      <c r="I70" s="109"/>
      <c r="J70" s="114"/>
      <c r="K70" s="108"/>
      <c r="L70" s="114"/>
    </row>
    <row r="71" spans="1:12" s="100" customFormat="1" ht="18" customHeight="1">
      <c r="A71" s="103" t="s">
        <v>193</v>
      </c>
      <c r="B71" s="101"/>
      <c r="D71" s="110"/>
      <c r="E71" s="103"/>
      <c r="F71" s="116">
        <f>SUM(F54:F69)</f>
        <v>-2122799542</v>
      </c>
      <c r="G71" s="108"/>
      <c r="H71" s="116">
        <f>SUM(H54:H69)</f>
        <v>-7834944852</v>
      </c>
      <c r="I71" s="109"/>
      <c r="J71" s="116">
        <f>SUM(J54:J69)</f>
        <v>1596755126</v>
      </c>
      <c r="K71" s="108"/>
      <c r="L71" s="116">
        <f>SUM(L54:L69)</f>
        <v>-6740763326</v>
      </c>
    </row>
    <row r="72" spans="1:12" s="100" customFormat="1" ht="9.75" customHeight="1">
      <c r="A72" s="101"/>
      <c r="B72" s="101"/>
      <c r="C72" s="101"/>
      <c r="D72" s="110"/>
      <c r="E72" s="103"/>
      <c r="F72" s="114"/>
      <c r="G72" s="108"/>
      <c r="H72" s="114"/>
      <c r="I72" s="109"/>
      <c r="J72" s="114"/>
      <c r="K72" s="108"/>
      <c r="L72" s="114"/>
    </row>
    <row r="73" spans="1:12" s="100" customFormat="1" ht="18" customHeight="1">
      <c r="A73" s="103" t="s">
        <v>37</v>
      </c>
      <c r="B73" s="101"/>
      <c r="C73" s="101"/>
      <c r="D73" s="110"/>
      <c r="E73" s="103"/>
      <c r="F73" s="114"/>
      <c r="G73" s="108"/>
      <c r="H73" s="114"/>
      <c r="I73" s="109"/>
      <c r="J73" s="114"/>
      <c r="K73" s="108"/>
      <c r="L73" s="114"/>
    </row>
    <row r="74" spans="1:12" s="100" customFormat="1" ht="18" customHeight="1">
      <c r="A74" s="101" t="s">
        <v>59</v>
      </c>
      <c r="B74" s="101"/>
      <c r="C74" s="101"/>
      <c r="D74" s="110"/>
      <c r="E74" s="103"/>
      <c r="F74" s="115">
        <v>3138460872</v>
      </c>
      <c r="G74" s="117"/>
      <c r="H74" s="115">
        <v>4556765379</v>
      </c>
      <c r="I74" s="118"/>
      <c r="J74" s="115">
        <v>3138460872</v>
      </c>
      <c r="K74" s="117"/>
      <c r="L74" s="115">
        <v>4122530490</v>
      </c>
    </row>
    <row r="75" spans="1:12" s="100" customFormat="1" ht="18" customHeight="1">
      <c r="A75" s="101" t="s">
        <v>65</v>
      </c>
      <c r="C75" s="101"/>
      <c r="D75" s="110"/>
      <c r="E75" s="103"/>
      <c r="F75" s="115">
        <v>-3202941864</v>
      </c>
      <c r="G75" s="108"/>
      <c r="H75" s="115">
        <v>-5300705083</v>
      </c>
      <c r="I75" s="109"/>
      <c r="J75" s="115">
        <v>-3202941864</v>
      </c>
      <c r="K75" s="108"/>
      <c r="L75" s="115">
        <v>-4718416054</v>
      </c>
    </row>
    <row r="76" spans="1:12" s="100" customFormat="1" ht="18" customHeight="1">
      <c r="A76" s="101" t="s">
        <v>64</v>
      </c>
      <c r="C76" s="101"/>
      <c r="D76" s="110"/>
      <c r="E76" s="103"/>
      <c r="F76" s="115">
        <v>247088876</v>
      </c>
      <c r="G76" s="108"/>
      <c r="H76" s="115">
        <v>4630148600</v>
      </c>
      <c r="I76" s="109"/>
      <c r="J76" s="115">
        <v>0</v>
      </c>
      <c r="K76" s="108"/>
      <c r="L76" s="115">
        <v>0</v>
      </c>
    </row>
    <row r="77" spans="1:12" s="100" customFormat="1" ht="18" customHeight="1">
      <c r="A77" s="101" t="s">
        <v>66</v>
      </c>
      <c r="C77" s="101"/>
      <c r="D77" s="110"/>
      <c r="E77" s="103"/>
      <c r="F77" s="115">
        <v>-916761646</v>
      </c>
      <c r="G77" s="108"/>
      <c r="H77" s="115">
        <v>-5695955477</v>
      </c>
      <c r="I77" s="109"/>
      <c r="J77" s="115">
        <v>0</v>
      </c>
      <c r="K77" s="108"/>
      <c r="L77" s="115">
        <v>-12348519</v>
      </c>
    </row>
    <row r="78" spans="1:12" s="100" customFormat="1" ht="18" customHeight="1">
      <c r="A78" s="101" t="s">
        <v>142</v>
      </c>
      <c r="C78" s="101"/>
      <c r="D78" s="110"/>
      <c r="E78" s="103"/>
      <c r="F78" s="115">
        <v>0</v>
      </c>
      <c r="G78" s="108"/>
      <c r="H78" s="115">
        <v>7990400000</v>
      </c>
      <c r="I78" s="109"/>
      <c r="J78" s="115">
        <v>0</v>
      </c>
      <c r="K78" s="108"/>
      <c r="L78" s="115">
        <v>7990400000</v>
      </c>
    </row>
    <row r="79" spans="1:12" s="100" customFormat="1" ht="18" customHeight="1">
      <c r="A79" s="101" t="s">
        <v>107</v>
      </c>
      <c r="C79" s="101"/>
      <c r="D79" s="110"/>
      <c r="E79" s="103"/>
      <c r="F79" s="115">
        <v>-7196180</v>
      </c>
      <c r="G79" s="108"/>
      <c r="H79" s="115">
        <v>-5164999</v>
      </c>
      <c r="I79" s="109"/>
      <c r="J79" s="115">
        <v>-1723092</v>
      </c>
      <c r="K79" s="108"/>
      <c r="L79" s="115">
        <v>-2768446</v>
      </c>
    </row>
    <row r="80" spans="1:12" s="100" customFormat="1" ht="18" customHeight="1">
      <c r="A80" s="101" t="s">
        <v>214</v>
      </c>
      <c r="C80" s="101"/>
      <c r="D80" s="110"/>
      <c r="E80" s="103"/>
      <c r="F80" s="115"/>
      <c r="G80" s="108"/>
      <c r="H80" s="115"/>
      <c r="I80" s="109"/>
      <c r="J80" s="115"/>
      <c r="K80" s="108"/>
      <c r="L80" s="115"/>
    </row>
    <row r="81" spans="1:12" s="100" customFormat="1" ht="18" customHeight="1">
      <c r="A81" s="101"/>
      <c r="B81" s="100" t="s">
        <v>215</v>
      </c>
      <c r="C81" s="101"/>
      <c r="D81" s="110"/>
      <c r="E81" s="103"/>
      <c r="F81" s="115">
        <v>110000180</v>
      </c>
      <c r="G81" s="108"/>
      <c r="H81" s="115">
        <v>50000</v>
      </c>
      <c r="I81" s="109"/>
      <c r="J81" s="115">
        <v>0</v>
      </c>
      <c r="K81" s="108"/>
      <c r="L81" s="115">
        <v>0</v>
      </c>
    </row>
    <row r="82" spans="1:12" s="100" customFormat="1" ht="18" customHeight="1">
      <c r="A82" s="101" t="s">
        <v>223</v>
      </c>
      <c r="C82" s="101"/>
      <c r="D82" s="110">
        <v>32</v>
      </c>
      <c r="E82" s="103"/>
      <c r="F82" s="115">
        <v>-558907052</v>
      </c>
      <c r="G82" s="108"/>
      <c r="H82" s="115">
        <v>-373000000</v>
      </c>
      <c r="I82" s="109"/>
      <c r="J82" s="115">
        <v>-558907052</v>
      </c>
      <c r="K82" s="108"/>
      <c r="L82" s="115">
        <v>-373000000</v>
      </c>
    </row>
    <row r="83" spans="1:12" s="100" customFormat="1" ht="18" customHeight="1">
      <c r="A83" s="101" t="s">
        <v>224</v>
      </c>
      <c r="C83" s="101"/>
      <c r="D83" s="110"/>
      <c r="E83" s="103"/>
      <c r="F83" s="116">
        <v>-1075415063</v>
      </c>
      <c r="G83" s="108"/>
      <c r="H83" s="116">
        <v>-856117554</v>
      </c>
      <c r="I83" s="109"/>
      <c r="J83" s="116">
        <v>-292026949</v>
      </c>
      <c r="K83" s="108"/>
      <c r="L83" s="116">
        <v>-97465729</v>
      </c>
    </row>
    <row r="84" spans="1:12" s="100" customFormat="1" ht="6" customHeight="1">
      <c r="A84" s="101"/>
      <c r="B84" s="101"/>
      <c r="C84" s="101"/>
      <c r="D84" s="110"/>
      <c r="E84" s="103"/>
      <c r="F84" s="115"/>
      <c r="G84" s="108"/>
      <c r="H84" s="115"/>
      <c r="I84" s="109"/>
      <c r="J84" s="115"/>
      <c r="K84" s="108"/>
      <c r="L84" s="115"/>
    </row>
    <row r="85" spans="1:12" s="100" customFormat="1" ht="18" customHeight="1">
      <c r="A85" s="103" t="s">
        <v>194</v>
      </c>
      <c r="B85" s="101"/>
      <c r="D85" s="110"/>
      <c r="E85" s="103"/>
      <c r="F85" s="116">
        <f>SUM(F74:F83)</f>
        <v>-2265671877</v>
      </c>
      <c r="G85" s="108"/>
      <c r="H85" s="116">
        <f>SUM(H74:H83)</f>
        <v>4946420866</v>
      </c>
      <c r="I85" s="109"/>
      <c r="J85" s="116">
        <f>SUM(J74:J83)</f>
        <v>-917138085</v>
      </c>
      <c r="K85" s="108"/>
      <c r="L85" s="116">
        <f>SUM(L74:L83)</f>
        <v>6908931742</v>
      </c>
    </row>
    <row r="86" spans="1:12" s="100" customFormat="1" ht="9.75" customHeight="1">
      <c r="A86" s="101"/>
      <c r="B86" s="101"/>
      <c r="C86" s="101"/>
      <c r="D86" s="110"/>
      <c r="E86" s="103"/>
      <c r="F86" s="115"/>
      <c r="G86" s="117"/>
      <c r="H86" s="115"/>
      <c r="I86" s="118"/>
      <c r="J86" s="115"/>
      <c r="K86" s="117"/>
      <c r="L86" s="115"/>
    </row>
    <row r="87" spans="1:12" s="100" customFormat="1" ht="18" customHeight="1">
      <c r="A87" s="103" t="s">
        <v>196</v>
      </c>
      <c r="B87" s="101"/>
      <c r="C87" s="101"/>
      <c r="D87" s="110"/>
      <c r="E87" s="103"/>
      <c r="F87" s="115">
        <f>SUM(F40,F71,F85)</f>
        <v>1832911753</v>
      </c>
      <c r="G87" s="117"/>
      <c r="H87" s="115">
        <f>SUM(H40,H71,H85)</f>
        <v>2062927591</v>
      </c>
      <c r="I87" s="118"/>
      <c r="J87" s="115">
        <f>SUM(J40,J71,J85)</f>
        <v>588691684</v>
      </c>
      <c r="K87" s="117"/>
      <c r="L87" s="115">
        <f>SUM(L40,L71,L85)</f>
        <v>286820595</v>
      </c>
    </row>
    <row r="88" spans="1:12" s="100" customFormat="1" ht="18" customHeight="1">
      <c r="A88" s="101" t="s">
        <v>148</v>
      </c>
      <c r="B88" s="101"/>
      <c r="C88" s="101"/>
      <c r="D88" s="110"/>
      <c r="E88" s="103"/>
      <c r="F88" s="116">
        <v>2672742076</v>
      </c>
      <c r="G88" s="108"/>
      <c r="H88" s="116">
        <v>609814485</v>
      </c>
      <c r="I88" s="109"/>
      <c r="J88" s="155">
        <v>652562805</v>
      </c>
      <c r="K88" s="156"/>
      <c r="L88" s="155">
        <v>365742210</v>
      </c>
    </row>
    <row r="89" spans="1:12" s="100" customFormat="1" ht="6" customHeight="1">
      <c r="A89" s="101"/>
      <c r="B89" s="101"/>
      <c r="C89" s="101"/>
      <c r="D89" s="110"/>
      <c r="E89" s="103"/>
      <c r="F89" s="114"/>
      <c r="G89" s="108"/>
      <c r="H89" s="114"/>
      <c r="I89" s="109"/>
      <c r="J89" s="115"/>
      <c r="K89" s="108"/>
      <c r="L89" s="115"/>
    </row>
    <row r="90" spans="1:12" s="100" customFormat="1" ht="18" customHeight="1" thickBot="1">
      <c r="A90" s="103" t="s">
        <v>149</v>
      </c>
      <c r="B90" s="101"/>
      <c r="C90" s="101"/>
      <c r="D90" s="110"/>
      <c r="E90" s="103"/>
      <c r="F90" s="119">
        <f>SUM(F87:F88)</f>
        <v>4505653829</v>
      </c>
      <c r="G90" s="108"/>
      <c r="H90" s="119">
        <f>SUM(H87:H88)</f>
        <v>2672742076</v>
      </c>
      <c r="I90" s="109"/>
      <c r="J90" s="119">
        <f>SUM(J87:J88)</f>
        <v>1241254489</v>
      </c>
      <c r="K90" s="108"/>
      <c r="L90" s="119">
        <f>SUM(L87:L88)</f>
        <v>652562805</v>
      </c>
    </row>
    <row r="91" spans="1:12" s="100" customFormat="1" ht="12.75" customHeight="1" thickTop="1">
      <c r="A91" s="101"/>
      <c r="B91" s="101"/>
      <c r="C91" s="101"/>
      <c r="D91" s="110"/>
      <c r="E91" s="103"/>
      <c r="F91" s="115"/>
      <c r="G91" s="117"/>
      <c r="H91" s="115"/>
      <c r="I91" s="118"/>
      <c r="J91" s="115"/>
      <c r="K91" s="117"/>
      <c r="L91" s="115"/>
    </row>
    <row r="92" spans="1:12" s="100" customFormat="1" ht="21.75" customHeight="1">
      <c r="A92" s="11" t="str">
        <f>+A45</f>
        <v>หมายเหตุประกอบงบการเงินรวมและงบการเงินเฉพาะกิจการในหน้า 16 ถึง 87 เป็นส่วนหนึ่งของงบการเงินนี้</v>
      </c>
      <c r="B92" s="168"/>
      <c r="C92" s="168"/>
      <c r="D92" s="169"/>
      <c r="E92" s="170"/>
      <c r="F92" s="116"/>
      <c r="G92" s="171"/>
      <c r="H92" s="116"/>
      <c r="I92" s="172"/>
      <c r="J92" s="116"/>
      <c r="K92" s="171"/>
      <c r="L92" s="116"/>
    </row>
    <row r="93" spans="1:11" ht="21.75" customHeight="1">
      <c r="A93" s="9" t="str">
        <f>A46</f>
        <v>บริษัท พลังงานบริสุทธิ์ จำกัด (มหาชน)  </v>
      </c>
      <c r="B93" s="9"/>
      <c r="C93" s="9"/>
      <c r="G93" s="14"/>
      <c r="I93" s="15"/>
      <c r="K93" s="14"/>
    </row>
    <row r="94" spans="1:11" ht="21.75" customHeight="1">
      <c r="A94" s="9" t="s">
        <v>57</v>
      </c>
      <c r="B94" s="9"/>
      <c r="C94" s="9"/>
      <c r="G94" s="14"/>
      <c r="I94" s="15"/>
      <c r="K94" s="14"/>
    </row>
    <row r="95" spans="1:12" ht="21.75" customHeight="1">
      <c r="A95" s="6" t="str">
        <f>A48</f>
        <v>สำหรับปีสิ้นสุดวันที่ 31 ธันวาคม พ.ศ. 2560</v>
      </c>
      <c r="B95" s="6"/>
      <c r="C95" s="6"/>
      <c r="D95" s="16"/>
      <c r="E95" s="11"/>
      <c r="F95" s="17"/>
      <c r="G95" s="18"/>
      <c r="H95" s="17"/>
      <c r="I95" s="19"/>
      <c r="J95" s="17"/>
      <c r="K95" s="18"/>
      <c r="L95" s="17"/>
    </row>
    <row r="96" spans="7:11" ht="18" customHeight="1">
      <c r="G96" s="14"/>
      <c r="I96" s="15"/>
      <c r="K96" s="14"/>
    </row>
    <row r="97" spans="2:12" s="100" customFormat="1" ht="18" customHeight="1">
      <c r="B97" s="101"/>
      <c r="C97" s="101"/>
      <c r="D97" s="102"/>
      <c r="E97" s="103"/>
      <c r="F97" s="205" t="s">
        <v>135</v>
      </c>
      <c r="G97" s="205"/>
      <c r="H97" s="205"/>
      <c r="I97" s="187"/>
      <c r="J97" s="188"/>
      <c r="K97" s="189"/>
      <c r="L97" s="105" t="s">
        <v>152</v>
      </c>
    </row>
    <row r="98" spans="1:12" s="100" customFormat="1" ht="18" customHeight="1">
      <c r="A98" s="101"/>
      <c r="B98" s="101"/>
      <c r="C98" s="101"/>
      <c r="D98" s="102"/>
      <c r="E98" s="103"/>
      <c r="F98" s="141" t="s">
        <v>172</v>
      </c>
      <c r="G98" s="142"/>
      <c r="H98" s="141" t="s">
        <v>69</v>
      </c>
      <c r="I98" s="143"/>
      <c r="J98" s="141" t="s">
        <v>172</v>
      </c>
      <c r="K98" s="142"/>
      <c r="L98" s="141" t="s">
        <v>69</v>
      </c>
    </row>
    <row r="99" spans="1:12" s="100" customFormat="1" ht="18" customHeight="1">
      <c r="A99" s="101"/>
      <c r="B99" s="101"/>
      <c r="C99" s="101"/>
      <c r="D99" s="191" t="s">
        <v>0</v>
      </c>
      <c r="E99" s="103"/>
      <c r="F99" s="107" t="s">
        <v>43</v>
      </c>
      <c r="G99" s="108"/>
      <c r="H99" s="107" t="s">
        <v>43</v>
      </c>
      <c r="I99" s="109"/>
      <c r="J99" s="107" t="s">
        <v>43</v>
      </c>
      <c r="K99" s="108"/>
      <c r="L99" s="107" t="s">
        <v>43</v>
      </c>
    </row>
    <row r="100" spans="1:12" s="100" customFormat="1" ht="18" customHeight="1">
      <c r="A100" s="101"/>
      <c r="B100" s="101"/>
      <c r="C100" s="101"/>
      <c r="D100" s="110"/>
      <c r="E100" s="103"/>
      <c r="F100" s="115"/>
      <c r="G100" s="117"/>
      <c r="H100" s="115"/>
      <c r="I100" s="118"/>
      <c r="J100" s="115"/>
      <c r="K100" s="117"/>
      <c r="L100" s="115"/>
    </row>
    <row r="101" spans="1:12" s="100" customFormat="1" ht="18" customHeight="1">
      <c r="A101" s="103" t="s">
        <v>104</v>
      </c>
      <c r="B101" s="101"/>
      <c r="C101" s="101"/>
      <c r="D101" s="110"/>
      <c r="E101" s="103"/>
      <c r="F101" s="115"/>
      <c r="G101" s="117"/>
      <c r="H101" s="115"/>
      <c r="I101" s="118"/>
      <c r="J101" s="115"/>
      <c r="K101" s="117"/>
      <c r="L101" s="115"/>
    </row>
    <row r="102" spans="1:5" s="100" customFormat="1" ht="18" customHeight="1">
      <c r="A102" s="113" t="s">
        <v>167</v>
      </c>
      <c r="D102" s="110"/>
      <c r="E102" s="103"/>
    </row>
    <row r="103" spans="1:12" s="100" customFormat="1" ht="18" customHeight="1">
      <c r="A103" s="113"/>
      <c r="B103" s="100" t="s">
        <v>168</v>
      </c>
      <c r="D103" s="110">
        <v>7</v>
      </c>
      <c r="E103" s="103"/>
      <c r="F103" s="116">
        <v>4505653829</v>
      </c>
      <c r="G103" s="108"/>
      <c r="H103" s="116">
        <v>2672742076</v>
      </c>
      <c r="I103" s="109"/>
      <c r="J103" s="116">
        <v>1241254489</v>
      </c>
      <c r="K103" s="108"/>
      <c r="L103" s="116">
        <v>652562805</v>
      </c>
    </row>
    <row r="104" spans="1:12" s="100" customFormat="1" ht="7.5" customHeight="1">
      <c r="A104" s="101"/>
      <c r="B104" s="101"/>
      <c r="C104" s="101"/>
      <c r="D104" s="110"/>
      <c r="E104" s="103"/>
      <c r="F104" s="114"/>
      <c r="G104" s="108"/>
      <c r="H104" s="114"/>
      <c r="I104" s="109"/>
      <c r="J104" s="115"/>
      <c r="K104" s="108"/>
      <c r="L104" s="115"/>
    </row>
    <row r="105" spans="1:12" s="100" customFormat="1" ht="18" customHeight="1" thickBot="1">
      <c r="A105" s="103"/>
      <c r="B105" s="101"/>
      <c r="C105" s="101"/>
      <c r="D105" s="110"/>
      <c r="E105" s="103"/>
      <c r="F105" s="119">
        <f>SUM(F103)</f>
        <v>4505653829</v>
      </c>
      <c r="G105" s="108"/>
      <c r="H105" s="119">
        <f>SUM(H103)</f>
        <v>2672742076</v>
      </c>
      <c r="I105" s="109"/>
      <c r="J105" s="119">
        <f>SUM(J103)</f>
        <v>1241254489</v>
      </c>
      <c r="K105" s="108"/>
      <c r="L105" s="119">
        <f>SUM(L103)</f>
        <v>652562805</v>
      </c>
    </row>
    <row r="106" spans="1:12" s="100" customFormat="1" ht="18" customHeight="1" thickTop="1">
      <c r="A106" s="101"/>
      <c r="B106" s="101"/>
      <c r="C106" s="101"/>
      <c r="D106" s="110"/>
      <c r="E106" s="103"/>
      <c r="F106" s="114"/>
      <c r="G106" s="108"/>
      <c r="H106" s="114"/>
      <c r="I106" s="109"/>
      <c r="J106" s="114"/>
      <c r="K106" s="108"/>
      <c r="L106" s="114"/>
    </row>
    <row r="107" spans="1:12" s="100" customFormat="1" ht="18" customHeight="1">
      <c r="A107" s="103" t="s">
        <v>51</v>
      </c>
      <c r="B107" s="101"/>
      <c r="C107" s="101"/>
      <c r="D107" s="110"/>
      <c r="E107" s="103"/>
      <c r="F107" s="114"/>
      <c r="G107" s="108"/>
      <c r="H107" s="114"/>
      <c r="I107" s="109"/>
      <c r="J107" s="114"/>
      <c r="K107" s="108"/>
      <c r="L107" s="114"/>
    </row>
    <row r="108" spans="1:5" s="100" customFormat="1" ht="18" customHeight="1">
      <c r="A108" s="113" t="s">
        <v>123</v>
      </c>
      <c r="D108" s="110"/>
      <c r="E108" s="103"/>
    </row>
    <row r="109" spans="1:5" s="100" customFormat="1" ht="18" customHeight="1">
      <c r="A109" s="113"/>
      <c r="B109" s="100" t="s">
        <v>211</v>
      </c>
      <c r="D109" s="110"/>
      <c r="E109" s="103"/>
    </row>
    <row r="110" spans="1:12" s="100" customFormat="1" ht="18" customHeight="1">
      <c r="A110" s="113"/>
      <c r="B110" s="100" t="s">
        <v>212</v>
      </c>
      <c r="D110" s="110"/>
      <c r="E110" s="103"/>
      <c r="F110" s="115">
        <v>-421677828</v>
      </c>
      <c r="G110" s="117"/>
      <c r="H110" s="115">
        <v>-807580233</v>
      </c>
      <c r="I110" s="118"/>
      <c r="J110" s="115">
        <v>5693285</v>
      </c>
      <c r="K110" s="117"/>
      <c r="L110" s="115" t="s">
        <v>210</v>
      </c>
    </row>
    <row r="111" spans="1:12" s="100" customFormat="1" ht="18" customHeight="1">
      <c r="A111" s="113" t="s">
        <v>130</v>
      </c>
      <c r="D111" s="110"/>
      <c r="E111" s="103"/>
      <c r="F111" s="115">
        <v>480457179.55</v>
      </c>
      <c r="G111" s="117"/>
      <c r="H111" s="115">
        <v>90039043</v>
      </c>
      <c r="I111" s="118"/>
      <c r="J111" s="115">
        <v>0</v>
      </c>
      <c r="K111" s="117"/>
      <c r="L111" s="115">
        <v>0</v>
      </c>
    </row>
    <row r="112" spans="1:12" s="100" customFormat="1" ht="18" customHeight="1">
      <c r="A112" s="113" t="s">
        <v>143</v>
      </c>
      <c r="D112" s="106"/>
      <c r="E112" s="103"/>
      <c r="F112" s="115">
        <v>3734300</v>
      </c>
      <c r="G112" s="117"/>
      <c r="H112" s="115">
        <v>1364143</v>
      </c>
      <c r="I112" s="118"/>
      <c r="J112" s="115">
        <v>0</v>
      </c>
      <c r="K112" s="115"/>
      <c r="L112" s="115">
        <v>0</v>
      </c>
    </row>
    <row r="113" spans="1:12" s="100" customFormat="1" ht="18" customHeight="1">
      <c r="A113" s="113" t="s">
        <v>80</v>
      </c>
      <c r="B113" s="113"/>
      <c r="D113" s="106"/>
      <c r="E113" s="103"/>
      <c r="F113" s="115"/>
      <c r="G113" s="117"/>
      <c r="H113" s="115"/>
      <c r="I113" s="118"/>
      <c r="J113" s="115"/>
      <c r="K113" s="117"/>
      <c r="L113" s="115"/>
    </row>
    <row r="114" spans="1:12" s="100" customFormat="1" ht="18" customHeight="1">
      <c r="A114" s="101"/>
      <c r="B114" s="113" t="s">
        <v>81</v>
      </c>
      <c r="D114" s="106"/>
      <c r="E114" s="103"/>
      <c r="F114" s="115">
        <v>345594827</v>
      </c>
      <c r="G114" s="117"/>
      <c r="H114" s="115">
        <v>270599554</v>
      </c>
      <c r="I114" s="118"/>
      <c r="J114" s="115">
        <v>0</v>
      </c>
      <c r="K114" s="117"/>
      <c r="L114" s="115">
        <v>0</v>
      </c>
    </row>
    <row r="115" spans="1:12" s="100" customFormat="1" ht="18" customHeight="1">
      <c r="A115" s="113" t="s">
        <v>205</v>
      </c>
      <c r="B115" s="113"/>
      <c r="D115" s="106"/>
      <c r="E115" s="103"/>
      <c r="F115" s="115"/>
      <c r="G115" s="117"/>
      <c r="H115" s="115"/>
      <c r="I115" s="118"/>
      <c r="J115" s="115"/>
      <c r="K115" s="117"/>
      <c r="L115" s="115"/>
    </row>
    <row r="116" spans="1:12" s="100" customFormat="1" ht="18" customHeight="1">
      <c r="A116" s="101"/>
      <c r="B116" s="113" t="s">
        <v>175</v>
      </c>
      <c r="D116" s="106"/>
      <c r="E116" s="103"/>
      <c r="F116" s="115">
        <v>685908739</v>
      </c>
      <c r="G116" s="117"/>
      <c r="H116" s="115">
        <v>0</v>
      </c>
      <c r="I116" s="118"/>
      <c r="J116" s="115">
        <v>685908739</v>
      </c>
      <c r="K116" s="117"/>
      <c r="L116" s="115">
        <v>0</v>
      </c>
    </row>
    <row r="117" spans="1:12" s="100" customFormat="1" ht="18" customHeight="1">
      <c r="A117" s="101"/>
      <c r="B117" s="113"/>
      <c r="D117" s="106"/>
      <c r="E117" s="103"/>
      <c r="F117" s="115"/>
      <c r="G117" s="117"/>
      <c r="H117" s="115"/>
      <c r="I117" s="118"/>
      <c r="J117" s="115"/>
      <c r="K117" s="117"/>
      <c r="L117" s="115"/>
    </row>
    <row r="118" spans="1:12" s="100" customFormat="1" ht="18" customHeight="1">
      <c r="A118" s="101"/>
      <c r="B118" s="113"/>
      <c r="D118" s="106"/>
      <c r="E118" s="103"/>
      <c r="F118" s="115"/>
      <c r="G118" s="117"/>
      <c r="H118" s="115"/>
      <c r="I118" s="118"/>
      <c r="J118" s="115"/>
      <c r="K118" s="117"/>
      <c r="L118" s="115"/>
    </row>
    <row r="119" spans="1:12" s="100" customFormat="1" ht="18" customHeight="1">
      <c r="A119" s="101"/>
      <c r="B119" s="113"/>
      <c r="D119" s="106"/>
      <c r="E119" s="103"/>
      <c r="F119" s="115"/>
      <c r="G119" s="117"/>
      <c r="H119" s="115"/>
      <c r="I119" s="118"/>
      <c r="J119" s="115"/>
      <c r="K119" s="117"/>
      <c r="L119" s="115"/>
    </row>
    <row r="120" spans="1:12" s="100" customFormat="1" ht="18" customHeight="1">
      <c r="A120" s="101"/>
      <c r="B120" s="113"/>
      <c r="D120" s="106"/>
      <c r="E120" s="103"/>
      <c r="F120" s="115"/>
      <c r="G120" s="117"/>
      <c r="H120" s="115"/>
      <c r="I120" s="118"/>
      <c r="J120" s="115"/>
      <c r="K120" s="117"/>
      <c r="L120" s="115"/>
    </row>
    <row r="121" spans="1:12" s="100" customFormat="1" ht="18" customHeight="1">
      <c r="A121" s="101"/>
      <c r="B121" s="113"/>
      <c r="D121" s="106"/>
      <c r="E121" s="103"/>
      <c r="F121" s="115"/>
      <c r="G121" s="117"/>
      <c r="H121" s="115"/>
      <c r="I121" s="118"/>
      <c r="J121" s="115"/>
      <c r="K121" s="117"/>
      <c r="L121" s="115"/>
    </row>
    <row r="122" spans="1:12" s="100" customFormat="1" ht="18" customHeight="1">
      <c r="A122" s="101"/>
      <c r="B122" s="113"/>
      <c r="D122" s="106"/>
      <c r="E122" s="103"/>
      <c r="F122" s="115"/>
      <c r="G122" s="117"/>
      <c r="H122" s="115"/>
      <c r="I122" s="118"/>
      <c r="J122" s="115"/>
      <c r="K122" s="117"/>
      <c r="L122" s="115"/>
    </row>
    <row r="123" spans="1:12" s="100" customFormat="1" ht="18" customHeight="1">
      <c r="A123" s="101"/>
      <c r="B123" s="113"/>
      <c r="D123" s="106"/>
      <c r="E123" s="103"/>
      <c r="F123" s="115"/>
      <c r="G123" s="117"/>
      <c r="H123" s="115"/>
      <c r="I123" s="118"/>
      <c r="J123" s="115"/>
      <c r="K123" s="117"/>
      <c r="L123" s="115"/>
    </row>
    <row r="124" spans="1:12" s="100" customFormat="1" ht="18" customHeight="1">
      <c r="A124" s="101"/>
      <c r="B124" s="113"/>
      <c r="D124" s="106"/>
      <c r="E124" s="103"/>
      <c r="F124" s="115"/>
      <c r="G124" s="117"/>
      <c r="H124" s="115"/>
      <c r="I124" s="118"/>
      <c r="J124" s="115"/>
      <c r="K124" s="117"/>
      <c r="L124" s="115"/>
    </row>
    <row r="125" spans="1:12" s="100" customFormat="1" ht="18" customHeight="1">
      <c r="A125" s="101"/>
      <c r="B125" s="113"/>
      <c r="D125" s="106"/>
      <c r="E125" s="103"/>
      <c r="F125" s="115"/>
      <c r="G125" s="117"/>
      <c r="H125" s="115"/>
      <c r="I125" s="118"/>
      <c r="J125" s="115"/>
      <c r="K125" s="117"/>
      <c r="L125" s="115"/>
    </row>
    <row r="126" spans="1:12" s="100" customFormat="1" ht="18" customHeight="1">
      <c r="A126" s="101"/>
      <c r="B126" s="113"/>
      <c r="D126" s="106"/>
      <c r="E126" s="103"/>
      <c r="F126" s="115"/>
      <c r="G126" s="117"/>
      <c r="H126" s="115"/>
      <c r="I126" s="118"/>
      <c r="J126" s="115"/>
      <c r="K126" s="117"/>
      <c r="L126" s="115"/>
    </row>
    <row r="127" spans="1:12" s="100" customFormat="1" ht="18" customHeight="1">
      <c r="A127" s="101"/>
      <c r="B127" s="113"/>
      <c r="D127" s="106"/>
      <c r="E127" s="103"/>
      <c r="F127" s="115"/>
      <c r="G127" s="117"/>
      <c r="H127" s="115"/>
      <c r="I127" s="118"/>
      <c r="J127" s="115"/>
      <c r="K127" s="117"/>
      <c r="L127" s="115"/>
    </row>
    <row r="128" spans="1:12" s="100" customFormat="1" ht="18" customHeight="1">
      <c r="A128" s="101"/>
      <c r="B128" s="113"/>
      <c r="D128" s="106"/>
      <c r="E128" s="103"/>
      <c r="F128" s="115"/>
      <c r="G128" s="117"/>
      <c r="H128" s="115"/>
      <c r="I128" s="118"/>
      <c r="J128" s="115"/>
      <c r="K128" s="117"/>
      <c r="L128" s="115"/>
    </row>
    <row r="129" spans="1:12" s="100" customFormat="1" ht="18" customHeight="1">
      <c r="A129" s="101"/>
      <c r="B129" s="113"/>
      <c r="D129" s="106"/>
      <c r="E129" s="103"/>
      <c r="F129" s="115"/>
      <c r="G129" s="117"/>
      <c r="H129" s="115"/>
      <c r="I129" s="118"/>
      <c r="J129" s="115"/>
      <c r="K129" s="117"/>
      <c r="L129" s="115"/>
    </row>
    <row r="130" spans="1:12" s="100" customFormat="1" ht="18" customHeight="1">
      <c r="A130" s="101"/>
      <c r="B130" s="113"/>
      <c r="D130" s="106"/>
      <c r="E130" s="103"/>
      <c r="F130" s="115"/>
      <c r="G130" s="117"/>
      <c r="H130" s="115"/>
      <c r="I130" s="118"/>
      <c r="J130" s="115"/>
      <c r="K130" s="117"/>
      <c r="L130" s="115"/>
    </row>
    <row r="131" spans="1:12" s="100" customFormat="1" ht="18" customHeight="1">
      <c r="A131" s="101"/>
      <c r="B131" s="113"/>
      <c r="D131" s="106"/>
      <c r="E131" s="103"/>
      <c r="F131" s="115"/>
      <c r="G131" s="117"/>
      <c r="H131" s="115"/>
      <c r="I131" s="118"/>
      <c r="J131" s="115"/>
      <c r="K131" s="117"/>
      <c r="L131" s="115"/>
    </row>
    <row r="132" spans="1:12" s="100" customFormat="1" ht="18" customHeight="1">
      <c r="A132" s="101"/>
      <c r="B132" s="113"/>
      <c r="D132" s="106"/>
      <c r="E132" s="103"/>
      <c r="F132" s="115"/>
      <c r="G132" s="117"/>
      <c r="H132" s="115"/>
      <c r="I132" s="118"/>
      <c r="J132" s="115"/>
      <c r="K132" s="117"/>
      <c r="L132" s="115"/>
    </row>
    <row r="133" spans="1:12" s="100" customFormat="1" ht="18" customHeight="1">
      <c r="A133" s="101"/>
      <c r="B133" s="113"/>
      <c r="D133" s="106"/>
      <c r="E133" s="103"/>
      <c r="F133" s="115"/>
      <c r="G133" s="117"/>
      <c r="H133" s="115"/>
      <c r="I133" s="118"/>
      <c r="J133" s="115"/>
      <c r="K133" s="117"/>
      <c r="L133" s="115"/>
    </row>
    <row r="134" spans="1:12" s="100" customFormat="1" ht="18" customHeight="1">
      <c r="A134" s="101"/>
      <c r="B134" s="113"/>
      <c r="D134" s="106"/>
      <c r="E134" s="103"/>
      <c r="F134" s="115"/>
      <c r="G134" s="117"/>
      <c r="H134" s="115"/>
      <c r="I134" s="118"/>
      <c r="J134" s="115"/>
      <c r="K134" s="117"/>
      <c r="L134" s="115"/>
    </row>
    <row r="135" spans="1:12" s="100" customFormat="1" ht="15.75" customHeight="1">
      <c r="A135" s="101"/>
      <c r="B135" s="113"/>
      <c r="D135" s="106"/>
      <c r="E135" s="103"/>
      <c r="F135" s="115"/>
      <c r="G135" s="117"/>
      <c r="H135" s="115"/>
      <c r="I135" s="118"/>
      <c r="J135" s="115"/>
      <c r="K135" s="117"/>
      <c r="L135" s="115"/>
    </row>
    <row r="136" spans="1:12" ht="21.75" customHeight="1">
      <c r="A136" s="198" t="str">
        <f>A45</f>
        <v>หมายเหตุประกอบงบการเงินรวมและงบการเงินเฉพาะกิจการในหน้า 16 ถึง 87 เป็นส่วนหนึ่งของงบการเงินนี้</v>
      </c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</row>
  </sheetData>
  <sheetProtection/>
  <mergeCells count="5">
    <mergeCell ref="A45:L45"/>
    <mergeCell ref="A136:L136"/>
    <mergeCell ref="F5:H5"/>
    <mergeCell ref="F50:H50"/>
    <mergeCell ref="F97:H97"/>
  </mergeCells>
  <printOptions/>
  <pageMargins left="0.8" right="0.5" top="0.5" bottom="0.6" header="0.49" footer="0.4"/>
  <pageSetup firstPageNumber="13" useFirstPageNumber="1" fitToHeight="0" horizontalDpi="1200" verticalDpi="1200" orientation="portrait" paperSize="9" r:id="rId1"/>
  <headerFooter>
    <oddFooter>&amp;R&amp;"Angsana New,Regular"&amp;13&amp;P</oddFooter>
  </headerFooter>
  <rowBreaks count="2" manualBreakCount="2">
    <brk id="45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Chayaporn Srilap</cp:lastModifiedBy>
  <cp:lastPrinted>2018-02-28T14:28:38Z</cp:lastPrinted>
  <dcterms:created xsi:type="dcterms:W3CDTF">2014-03-04T07:14:12Z</dcterms:created>
  <dcterms:modified xsi:type="dcterms:W3CDTF">2018-02-28T14:28:44Z</dcterms:modified>
  <cp:category/>
  <cp:version/>
  <cp:contentType/>
  <cp:contentStatus/>
</cp:coreProperties>
</file>