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-4" sheetId="1" r:id="rId1"/>
    <sheet name="5 (3-month) " sheetId="2" r:id="rId2"/>
    <sheet name="6 (9-month)" sheetId="3" r:id="rId3"/>
    <sheet name="7" sheetId="4" r:id="rId4"/>
    <sheet name="8" sheetId="5" r:id="rId5"/>
    <sheet name="9-10" sheetId="6" r:id="rId6"/>
  </sheets>
  <definedNames>
    <definedName name="_xlnm.Print_Area" localSheetId="0">'2-4'!$A$1:$L$137</definedName>
    <definedName name="_xlnm.Print_Area" localSheetId="3">'7'!$A$1:$U$29</definedName>
    <definedName name="_xlnm.Print_Area" localSheetId="4">'8'!$A$1:$N$29</definedName>
    <definedName name="_xlnm.Print_Area" localSheetId="5">'9-10'!$A$1:$L$107</definedName>
  </definedNames>
  <calcPr fullCalcOnLoad="1"/>
</workbook>
</file>

<file path=xl/sharedStrings.xml><?xml version="1.0" encoding="utf-8"?>
<sst xmlns="http://schemas.openxmlformats.org/spreadsheetml/2006/main" count="379" uniqueCount="214">
  <si>
    <t xml:space="preserve">บริษัท พลังงานบริสุทธิ์ จำกัด (มหาชน)  </t>
  </si>
  <si>
    <t>งบแสดงฐานะการเงิน</t>
  </si>
  <si>
    <t>ณ วันที่ 30 กันยายน พ.ศ. 2559</t>
  </si>
  <si>
    <t>ข้อมูลทางการเงินรวม</t>
  </si>
  <si>
    <t>ข้อมูลทางการเงินเฉพาะบริษัท</t>
  </si>
  <si>
    <t>ปรับปรุงใหม่</t>
  </si>
  <si>
    <t>ยังไม่ได้ตรวจสอบ</t>
  </si>
  <si>
    <t>ตรวจสอบแล้ว</t>
  </si>
  <si>
    <t>30 กันยายน</t>
  </si>
  <si>
    <t>31 ธันวาคม</t>
  </si>
  <si>
    <t>พ.ศ. 2559</t>
  </si>
  <si>
    <t>พ.ศ. 2558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</si>
  <si>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</si>
  <si>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</si>
  <si>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</si>
  <si>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</si>
  <si>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</si>
  <si>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</si>
  <si>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ลูกหนี้การค้า</t>
  </si>
  <si>
    <t xml:space="preserve">ลูกหนี้อื่น </t>
  </si>
  <si>
    <t>เงินให้กู้ยืมระยะสั้นแก่กิจการอื่น</t>
  </si>
  <si>
    <t>และกิจการที่เกี่ยวข้องกัน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</si>
  <si>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</si>
  <si>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</si>
  <si>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</si>
  <si>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 xml:space="preserve">เงินลงทุนในบริษัทย่อย </t>
  </si>
  <si>
    <t>เงินให้กู้ยืมระยะยาวแก่กิจการที่เกี่ยวข้องกัน</t>
  </si>
  <si>
    <t>อสังหาริมทรัพย์เพื่อการลงทุน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</si>
  <si>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</si>
  <si>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</si>
  <si>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</si>
  <si>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</si>
  <si>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</si>
  <si>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</si>
  <si>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</si>
  <si>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41 เป็นส่วนหนึ่งของข้อมูลทางการเงินระหว่างกาลนี้</t>
  </si>
  <si>
    <t>หนี้สินและส่วนของผู้ถือหุ้น</t>
  </si>
  <si>
    <t>หนี้สินหมุนเวียน</t>
  </si>
  <si>
    <t>เงินกู้ยืมระยะสั้นจากสถาบันการเงิน</t>
  </si>
  <si>
    <t>เจ้าหนี้การค้า</t>
  </si>
  <si>
    <t>เจ้าหนี้อื่น</t>
  </si>
  <si>
    <t>17, 22.4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</si>
  <si>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</si>
  <si>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</si>
  <si>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</si>
  <si>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หนี้สินตามสัญญาเช่าการเงิน</t>
  </si>
  <si>
    <t>เงินกู้ยืมระยะสั้นจากกิจการที่เกี่ยวข้องกัน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</si>
  <si>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</si>
  <si>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</si>
  <si>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</si>
  <si>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</si>
  <si>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</si>
  <si>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</si>
  <si>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เงินประกันผลงานก่อสร้าง</t>
  </si>
  <si>
    <t>หนี้สินตามสัญญาเช่าการเงิน สุทธิ</t>
  </si>
  <si>
    <t>หนี้สินภาษีเงินได้รอการตัดบัญชี สุทธิ</t>
  </si>
  <si>
    <t>ภาระผูกพันผลประโยชน์พนักงานหลังการเกษียณอายุ</t>
  </si>
  <si>
    <t>รายได้ค่าเช่าที่ดินรับล่วงหน้า</t>
  </si>
  <si>
    <t>-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</si>
  <si>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</si>
  <si>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</si>
  <si>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</si>
  <si>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r>
      <t xml:space="preserve">หนี้สินและส่วนของผู้ถือหุ้น </t>
    </r>
    <r>
      <rPr>
        <sz val="12"/>
        <rFont val="Angsana New"/>
        <family val="1"/>
      </rPr>
      <t>(ต่อ)</t>
    </r>
  </si>
  <si>
    <t>ส่วนของผู้ถือหุ้น</t>
  </si>
  <si>
    <t>ทุนเรือนหุ้น</t>
  </si>
  <si>
    <t>ทุนจดทะเบียน</t>
  </si>
  <si>
    <r>
      <t>- หุ้นสามัญจำนวน 3,730,000,000</t>
    </r>
    <r>
      <rPr>
        <sz val="12"/>
        <color indexed="10"/>
        <rFont val="Angsana New"/>
        <family val="1"/>
      </rPr>
      <t xml:space="preserve"> </t>
    </r>
    <r>
      <rPr>
        <sz val="12"/>
        <rFont val="Angsana New"/>
        <family val="1"/>
      </rPr>
      <t xml:space="preserve">หุ้น </t>
    </r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</si>
  <si>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</si>
  <si>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</si>
  <si>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</si>
  <si>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</si>
  <si>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</si>
  <si>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</si>
  <si>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</si>
  <si>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</si>
  <si>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</si>
  <si>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</si>
  <si>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</si>
  <si>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</si>
  <si>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</si>
  <si>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>งบกำไรขาดทุนเบ็ดเสร็จ</t>
  </si>
  <si>
    <t>สำหรับงวดสามเดือนสิ้นสุดวันที่ 30 กันยายน พ.ศ. 2559</t>
  </si>
  <si>
    <t>รายได้จากการขาย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</si>
  <si>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</si>
  <si>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</si>
  <si>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</si>
  <si>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กำไร (ขาดทุน) จากอัตราแลกเปลี่ยน สุทธิ</t>
  </si>
  <si>
    <t>รวมรายได้</t>
  </si>
  <si>
    <t>ต้นทุนจากการขาย</t>
  </si>
  <si>
    <t>ค่าใช้จ่ายในการขาย</t>
  </si>
  <si>
    <t>ค่าใช้จ่ายในการบริหาร</t>
  </si>
  <si>
    <t>รวมค่าใช้จ่าย</t>
  </si>
  <si>
    <t>กำไรก่อนต้นทุนทางการเงินและภาษีเงินได้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</si>
  <si>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</si>
  <si>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</si>
  <si>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</si>
  <si>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</si>
  <si>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กำไรขาดทุนเบ็ดเสร็จอื่น</t>
  </si>
  <si>
    <t>กำไรเบ็ดเสร็จรวมสำหรับงวด</t>
  </si>
  <si>
    <t xml:space="preserve">การแบ่งปันกำไร </t>
  </si>
  <si>
    <t>- ส่วนที่เป็นของบริษัทใหญ่</t>
  </si>
  <si>
    <t>- 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</si>
  <si>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</si>
  <si>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</t>
  </si>
  <si>
    <t>กำไรต่อหุ้นขั้นพื้นฐาน (บาทต่อหุ้น)</t>
  </si>
  <si>
    <t>สำหรับงวดเก้าเดือนสิ้นสุดวันที่ 30 กันยายน พ.ศ. 2559</t>
  </si>
  <si>
    <t xml:space="preserve">งบแสดงการเปลี่ยนแปลงส่วนของผู้ถือหุ้น </t>
  </si>
  <si>
    <t xml:space="preserve">ข้อมูลทางการเงินรวม </t>
  </si>
  <si>
    <t>ส่วนของบริษัทใหญ่</t>
  </si>
  <si>
    <t>องค์ประกอบอื่นของ</t>
  </si>
  <si>
    <t>ส่วนต่ำกว่าทุน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</si>
  <si>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</si>
  <si>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</si>
  <si>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</si>
  <si>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</si>
  <si>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จากการซื้อเงินลงทุน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</si>
  <si>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</si>
  <si>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</si>
  <si>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</si>
  <si>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</si>
  <si>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</si>
  <si>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</si>
  <si>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</si>
  <si>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ในบริษัทย่อยเพิ่ม</t>
  </si>
  <si>
    <t>บริษัทใหญ่</t>
  </si>
  <si>
    <t>อำนาจควบคุม</t>
  </si>
  <si>
    <t>ยอดคงเหลือต้นงวด ณ วันที่ 1 มกราคม พ.ศ. 2558</t>
  </si>
  <si>
    <t xml:space="preserve">การเปลี่ยนแปลงส่วนของผู้ถือหุ้นสำหรับงวด </t>
  </si>
  <si>
    <t>เงินปันผลจ่าย</t>
  </si>
  <si>
    <t>ยอดคงเหลือปลายงวด ณ วันที่ 30 กันยายน พ.ศ. 2558</t>
  </si>
  <si>
    <t>ยอดคงเหลือต้นงวด ณ วันที่ 1 มกราคม พ.ศ. 2559</t>
  </si>
  <si>
    <t>ส่วนได้เสียที่ไม่มีอำนาจควบคุมจากการลงทุนในบริษัทย่อย</t>
  </si>
  <si>
    <t>ยอดคงเหลือปลายงวด ณ วันที่ 30 กันยายน พ.ศ. 2559</t>
  </si>
  <si>
    <t>งบแสดงการเปลี่ยนแปลงส่วนของผู้ถือหุ้น</t>
  </si>
  <si>
    <t xml:space="preserve"> ทุนที่ออกและ</t>
  </si>
  <si>
    <t xml:space="preserve"> ส่วนเกินมูลค่าหุ้น</t>
  </si>
  <si>
    <t xml:space="preserve"> - ตามที่รายงานไว้เดิม</t>
  </si>
  <si>
    <t xml:space="preserve"> - ผลกระทบจากรายการปรับปรุงปีก่อน</t>
  </si>
  <si>
    <t xml:space="preserve"> - ตามที่รายงานไว้ใหม่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</si>
  <si>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</si>
  <si>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</si>
  <si>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</si>
  <si>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</si>
  <si>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</si>
  <si>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</si>
  <si>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</si>
  <si>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กลับรายการค่าเผื่อการปรับลดมูลค่าสินค้าเคลื่อนไหวช้า</t>
  </si>
  <si>
    <t>- ดอกเบี้ยรับ</t>
  </si>
  <si>
    <t>- เงินปันผลรับ</t>
  </si>
  <si>
    <t>- ต้นทุนทางการเงิน</t>
  </si>
  <si>
    <t>- ตัดจำหน่ายค่าธรรมเนียมในการจัดหาเงินกู้รอตัดบัญชี</t>
  </si>
  <si>
    <t>- ค่าใช้จ่ายผลประโยชน์พนักงานหลังการเกษียณอายุ</t>
  </si>
  <si>
    <t>- กำไรจากการจำหน่ายอสังหาริมทรัพย์เพื่อการลงทุน</t>
  </si>
  <si>
    <t>- ขาดทุนจากการตัดจำหน่ายสินทรัพย์</t>
  </si>
  <si>
    <t>- กำไรจากอัตราแลกเปลี่ยนที่ยังไม่เกิดขึ้น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</si>
  <si>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</si>
  <si>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</si>
  <si>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</si>
  <si>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</si>
  <si>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</si>
  <si>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</si>
  <si>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</si>
  <si>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เงินชดเชยกองทุนน้ำมันเชื้อเพลิง</t>
  </si>
  <si>
    <t>- สินทรัพย์ไม่หมุนเวียนอื่น</t>
  </si>
  <si>
    <t>- เจ้าหนี้การค้า</t>
  </si>
  <si>
    <t>- เจ้าหนี้อื่น</t>
  </si>
  <si>
    <t>เงินสดรับจากการดำเนินงาน</t>
  </si>
  <si>
    <t>- จ่ายภาษีเงินได้</t>
  </si>
  <si>
    <t>เงินสดสุทธิได้มาจากกิจกรรมดำเนินงาน</t>
  </si>
  <si>
    <t>งบกระแสเงินสด</t>
  </si>
  <si>
    <t>บาท</t>
  </si>
  <si>
    <t>กระแสเงินสดจากกิจกรรมลงทุน</t>
  </si>
  <si>
    <t>เงินสดจ่ายจากเงินให้กู้ยืมระยะสั้นแก่กิจการที่เกี่ยวข้องกัน</t>
  </si>
  <si>
    <t>เงินสดรับชำระเงินให้กู้ยืมระยะสั้นแก่กิจการที่เกี่ยวข้องกัน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</si>
  <si>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</si>
  <si>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</si>
  <si>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เงินสดรับจากการจำหน่ายอสังหาริมทรัพย์เพื่อการลงทุน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</si>
  <si>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</si>
  <si>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เงินสดรับจากการจำหน่ายที่ดิน อาคารและอุปกรณ์</t>
  </si>
  <si>
    <t>เงินสดจ่ายซื้อสินทรัพย์ไม่มีตัวตน</t>
  </si>
  <si>
    <t>เงินสดจ่ายล่วงหน้างานระหว่างก่อสร้างโรงไฟฟ้า</t>
  </si>
  <si>
    <t>เงินสดรับล่วงหน้าค่าเช่าที่ดิน</t>
  </si>
  <si>
    <t>เงินสดรับจากเงินปันผล</t>
  </si>
  <si>
    <t>เงินสดรับจากดอกเบี้ย</t>
  </si>
  <si>
    <t>เงินสดสุทธิใช้ไปในกิจกรรมลงทุน</t>
  </si>
  <si>
    <t>กระแสเงินสดจากกิจกรรมจัดหาเงิน</t>
  </si>
  <si>
    <t>เงินสดรับจากเงินกู้ยืมระยะสั้นจากกิจการที่เกี่ยวข้องกัน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</si>
  <si>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</si>
  <si>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</si>
  <si>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</si>
  <si>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เงินสดจ่ายคืนเงินกู้ยืมระยะยาวจากสถาบันการเงิน</t>
  </si>
  <si>
    <t>เงินสดรับจากการออกหุ้นกู้</t>
  </si>
  <si>
    <t>เงินสดจ่ายหนี้สินสัญญาเช่าการเงิน</t>
  </si>
  <si>
    <t>เงินสดจ่ายเงินปันผล</t>
  </si>
  <si>
    <t>เงินสดจ่ายค่าดอกเบี้ย</t>
  </si>
  <si>
    <t>เงินสดสุทธิได้มาจากกิจกรรมจัดหาเงิน</t>
  </si>
  <si>
    <t>เงินสดและรายการเทียบเท่าเงินสดเพิ่มขึ้น สุทธิ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</si>
  <si>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</si>
  <si>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</si>
  <si>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</si>
  <si>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เงินสดในมือและเงินฝากสถาบันการเงินที่ครบกำหนดภายในสามเดือน</t>
  </si>
  <si>
    <t>รายการที่มิใช่เงินสด</t>
  </si>
  <si>
    <t>- การเปลี่ยนแปลงในเจ้าหนี้ค่าก่อสร้างและซื้อสินทรัพย์</t>
  </si>
  <si>
    <t>(รวมเงินประกันผลงานการก่อสร้าง)</t>
  </si>
  <si>
    <t>- ประมาณการรื้อถอน</t>
  </si>
  <si>
    <t>- ซื้ออุปกรณ์ภายใต้สัญญาเช่าการเงิน</t>
  </si>
  <si>
    <t>-โอนค่าก่อสร้างสถานีไฟฟ้าแรงสูงเป็นสิทธิ</t>
  </si>
  <si>
    <t>การใช้ระบบสายส่งกระแสไฟฟ้ารอตัดบัญชี</t>
  </si>
  <si>
    <t>10, 22.4</t>
  </si>
  <si>
    <t>สำหรับวงเงินกู้ยืมที่ไม่ได้เบิกใช้</t>
  </si>
  <si>
    <t>เงินสดจ่ายค่าธรรมเนียมในการออกหุ้นกู้</t>
  </si>
  <si>
    <t>เงินสดรับชำระค่าหุ้นจากส่วนได้เสียที่ไม่มีอำนาจควบคุมของบริษัทย่อย</t>
  </si>
  <si>
    <t>กำไรเบ็ดเสร็จรวมสำหรับงวด (ปรับปรุงใหม่)</t>
  </si>
  <si>
    <t>ยอดคงเหลือปลายงวด ณ วันที่ 30 กันยายน พ.ศ. 2558 (ปรับปรุงใหม่)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</si>
</sst>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"/>
    <numFmt numFmtId="165" formatCode="#,##0;\(#,##0\);\-"/>
    <numFmt numFmtId="166" formatCode="_(* #,##0_);_(* \(#,##0\);_(* &quot;-&quot;_);_(@_)"/>
    <numFmt numFmtId="167" formatCode="#,##0.0;\(#,##0.0\)"/>
    <numFmt numFmtId="168" formatCode="#,##0.000;\(#,##0.000\);\-"/>
    <numFmt numFmtId="169" formatCode="#,##0.00;\(#,##0.00\);\-"/>
    <numFmt numFmtId="170" formatCode="_(* #,##0.00_);_(* \(#,##0.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5"/>
      <color indexed="8"/>
      <name val="Angsana New"/>
      <family val="2"/>
    </font>
    <font>
      <sz val="11"/>
      <color indexed="8"/>
      <name val="Calibri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Cordia New"/>
      <family val="2"/>
    </font>
    <font>
      <b/>
      <sz val="13"/>
      <color indexed="8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color indexed="8"/>
      <name val="Angsana New"/>
      <family val="1"/>
    </font>
    <font>
      <sz val="12"/>
      <color indexed="10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10"/>
      <name val="Angsana New"/>
      <family val="1"/>
    </font>
    <font>
      <b/>
      <sz val="11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Angsana New"/>
      <family val="2"/>
    </font>
    <font>
      <b/>
      <sz val="13"/>
      <color indexed="54"/>
      <name val="Angsana New"/>
      <family val="2"/>
    </font>
    <font>
      <b/>
      <sz val="11"/>
      <color indexed="54"/>
      <name val="Angsana New"/>
      <family val="2"/>
    </font>
    <font>
      <sz val="15"/>
      <color indexed="17"/>
      <name val="Angsana New"/>
      <family val="2"/>
    </font>
    <font>
      <sz val="15"/>
      <color indexed="20"/>
      <name val="Angsana New"/>
      <family val="2"/>
    </font>
    <font>
      <sz val="15"/>
      <color indexed="60"/>
      <name val="Angsana New"/>
      <family val="2"/>
    </font>
    <font>
      <sz val="15"/>
      <color indexed="62"/>
      <name val="Angsana New"/>
      <family val="2"/>
    </font>
    <font>
      <b/>
      <sz val="15"/>
      <color indexed="63"/>
      <name val="Angsana New"/>
      <family val="2"/>
    </font>
    <font>
      <b/>
      <sz val="15"/>
      <color indexed="52"/>
      <name val="Angsana New"/>
      <family val="2"/>
    </font>
    <font>
      <sz val="15"/>
      <color indexed="52"/>
      <name val="Angsana New"/>
      <family val="2"/>
    </font>
    <font>
      <b/>
      <sz val="15"/>
      <color indexed="9"/>
      <name val="Angsana New"/>
      <family val="2"/>
    </font>
    <font>
      <sz val="15"/>
      <color indexed="10"/>
      <name val="Angsana New"/>
      <family val="2"/>
    </font>
    <font>
      <i/>
      <sz val="15"/>
      <color indexed="23"/>
      <name val="Angsana New"/>
      <family val="2"/>
    </font>
    <font>
      <b/>
      <sz val="15"/>
      <color indexed="8"/>
      <name val="Angsana New"/>
      <family val="2"/>
    </font>
    <font>
      <sz val="15"/>
      <color indexed="9"/>
      <name val="Angsana New"/>
      <family val="2"/>
    </font>
    <font>
      <sz val="15"/>
      <color theme="1"/>
      <name val="Angsana New"/>
      <family val="2"/>
    </font>
    <font>
      <sz val="15"/>
      <color theme="0"/>
      <name val="Angsana New"/>
      <family val="2"/>
    </font>
    <font>
      <sz val="15"/>
      <color rgb="FF9C0006"/>
      <name val="Angsana New"/>
      <family val="2"/>
    </font>
    <font>
      <b/>
      <sz val="15"/>
      <color rgb="FFFA7D00"/>
      <name val="Angsana New"/>
      <family val="2"/>
    </font>
    <font>
      <b/>
      <sz val="15"/>
      <color theme="0"/>
      <name val="Angsana New"/>
      <family val="2"/>
    </font>
    <font>
      <i/>
      <sz val="15"/>
      <color rgb="FF7F7F7F"/>
      <name val="Angsana New"/>
      <family val="2"/>
    </font>
    <font>
      <sz val="15"/>
      <color rgb="FF006100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5"/>
      <color rgb="FF3F3F76"/>
      <name val="Angsana New"/>
      <family val="2"/>
    </font>
    <font>
      <sz val="15"/>
      <color rgb="FFFA7D00"/>
      <name val="Angsana New"/>
      <family val="2"/>
    </font>
    <font>
      <sz val="15"/>
      <color rgb="FF9C6500"/>
      <name val="Angsana New"/>
      <family val="2"/>
    </font>
    <font>
      <b/>
      <sz val="15"/>
      <color rgb="FF3F3F3F"/>
      <name val="Angsana New"/>
      <family val="2"/>
    </font>
    <font>
      <sz val="18"/>
      <color theme="3"/>
      <name val="Calibri Light"/>
      <family val="2"/>
    </font>
    <font>
      <b/>
      <sz val="15"/>
      <color theme="1"/>
      <name val="Angsana New"/>
      <family val="2"/>
    </font>
    <font>
      <sz val="15"/>
      <color rgb="FFFF0000"/>
      <name val="Angsana New"/>
      <family val="2"/>
    </font>
    <font>
      <sz val="12"/>
      <color rgb="FF0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4" fontId="6" fillId="0" borderId="0" xfId="58" applyNumberFormat="1" applyFont="1" applyFill="1" applyBorder="1" applyAlignment="1">
      <alignment horizontal="right" vertical="center"/>
      <protection/>
    </xf>
    <xf numFmtId="164" fontId="4" fillId="0" borderId="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5" fontId="7" fillId="0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7" fillId="0" borderId="0" xfId="56" applyNumberFormat="1" applyFont="1" applyFill="1" applyAlignment="1">
      <alignment horizontal="right" vertical="center"/>
      <protection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center" vertical="center"/>
    </xf>
    <xf numFmtId="165" fontId="7" fillId="0" borderId="10" xfId="56" applyNumberFormat="1" applyFont="1" applyFill="1" applyBorder="1" applyAlignment="1">
      <alignment horizontal="right" vertical="center"/>
      <protection/>
    </xf>
    <xf numFmtId="165" fontId="7" fillId="0" borderId="11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 quotePrefix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6" fontId="7" fillId="0" borderId="0" xfId="56" applyNumberFormat="1" applyFont="1" applyFill="1" applyBorder="1" applyAlignment="1">
      <alignment horizontal="center" vertical="center"/>
      <protection/>
    </xf>
    <xf numFmtId="165" fontId="7" fillId="0" borderId="0" xfId="56" applyNumberFormat="1" applyFont="1" applyFill="1" applyBorder="1" applyAlignment="1">
      <alignment horizontal="right" vertical="center"/>
      <protection/>
    </xf>
    <xf numFmtId="167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64" fontId="3" fillId="0" borderId="0" xfId="58" applyNumberFormat="1" applyFont="1" applyFill="1" applyBorder="1" applyAlignment="1">
      <alignment horizontal="left" vertical="center"/>
      <protection/>
    </xf>
    <xf numFmtId="164" fontId="4" fillId="0" borderId="0" xfId="58" applyNumberFormat="1" applyFont="1" applyFill="1" applyBorder="1" applyAlignment="1">
      <alignment horizontal="center" vertical="center"/>
      <protection/>
    </xf>
    <xf numFmtId="164" fontId="4" fillId="0" borderId="0" xfId="58" applyNumberFormat="1" applyFont="1" applyFill="1" applyBorder="1" applyAlignment="1">
      <alignment horizontal="left" vertical="center"/>
      <protection/>
    </xf>
    <xf numFmtId="165" fontId="4" fillId="0" borderId="0" xfId="58" applyNumberFormat="1" applyFont="1" applyFill="1" applyBorder="1" applyAlignment="1">
      <alignment horizontal="right" vertical="center"/>
      <protection/>
    </xf>
    <xf numFmtId="166" fontId="4" fillId="0" borderId="0" xfId="58" applyNumberFormat="1" applyFont="1" applyFill="1" applyBorder="1" applyAlignment="1">
      <alignment horizontal="left" vertical="center"/>
      <protection/>
    </xf>
    <xf numFmtId="166" fontId="4" fillId="0" borderId="0" xfId="58" applyNumberFormat="1" applyFont="1" applyFill="1" applyBorder="1" applyAlignment="1">
      <alignment horizontal="center" vertical="center"/>
      <protection/>
    </xf>
    <xf numFmtId="164" fontId="4" fillId="0" borderId="0" xfId="58" applyNumberFormat="1" applyFont="1" applyFill="1" applyBorder="1" applyAlignment="1">
      <alignment vertical="center"/>
      <protection/>
    </xf>
    <xf numFmtId="164" fontId="3" fillId="0" borderId="10" xfId="60" applyNumberFormat="1" applyFont="1" applyFill="1" applyBorder="1" applyAlignment="1">
      <alignment horizontal="left" vertical="center"/>
      <protection/>
    </xf>
    <xf numFmtId="164" fontId="3" fillId="0" borderId="10" xfId="58" applyNumberFormat="1" applyFont="1" applyFill="1" applyBorder="1" applyAlignment="1">
      <alignment horizontal="left" vertical="center"/>
      <protection/>
    </xf>
    <xf numFmtId="164" fontId="4" fillId="0" borderId="10" xfId="58" applyNumberFormat="1" applyFont="1" applyFill="1" applyBorder="1" applyAlignment="1">
      <alignment horizontal="center" vertical="center"/>
      <protection/>
    </xf>
    <xf numFmtId="164" fontId="4" fillId="0" borderId="10" xfId="58" applyNumberFormat="1" applyFont="1" applyFill="1" applyBorder="1" applyAlignment="1">
      <alignment horizontal="left" vertical="center"/>
      <protection/>
    </xf>
    <xf numFmtId="165" fontId="4" fillId="0" borderId="10" xfId="58" applyNumberFormat="1" applyFont="1" applyFill="1" applyBorder="1" applyAlignment="1">
      <alignment horizontal="right" vertical="center"/>
      <protection/>
    </xf>
    <xf numFmtId="166" fontId="4" fillId="0" borderId="10" xfId="58" applyNumberFormat="1" applyFont="1" applyFill="1" applyBorder="1" applyAlignment="1">
      <alignment horizontal="left" vertical="center"/>
      <protection/>
    </xf>
    <xf numFmtId="166" fontId="4" fillId="0" borderId="10" xfId="58" applyNumberFormat="1" applyFont="1" applyFill="1" applyBorder="1" applyAlignment="1">
      <alignment horizontal="center" vertical="center"/>
      <protection/>
    </xf>
    <xf numFmtId="164" fontId="3" fillId="0" borderId="0" xfId="58" applyNumberFormat="1" applyFont="1" applyFill="1" applyBorder="1" applyAlignment="1">
      <alignment vertical="center"/>
      <protection/>
    </xf>
    <xf numFmtId="166" fontId="3" fillId="0" borderId="10" xfId="58" applyNumberFormat="1" applyFont="1" applyFill="1" applyBorder="1" applyAlignment="1">
      <alignment horizontal="right" vertical="center"/>
      <protection/>
    </xf>
    <xf numFmtId="165" fontId="3" fillId="0" borderId="10" xfId="58" applyNumberFormat="1" applyFont="1" applyFill="1" applyBorder="1" applyAlignment="1">
      <alignment horizontal="right" vertical="center"/>
      <protection/>
    </xf>
    <xf numFmtId="166" fontId="3" fillId="0" borderId="0" xfId="58" applyNumberFormat="1" applyFont="1" applyFill="1" applyBorder="1" applyAlignment="1">
      <alignment horizontal="right" vertical="center"/>
      <protection/>
    </xf>
    <xf numFmtId="165" fontId="3" fillId="0" borderId="10" xfId="0" applyNumberFormat="1" applyFont="1" applyFill="1" applyBorder="1" applyAlignment="1">
      <alignment horizontal="right" vertical="center"/>
    </xf>
    <xf numFmtId="165" fontId="3" fillId="0" borderId="0" xfId="58" applyNumberFormat="1" applyFont="1" applyFill="1" applyBorder="1" applyAlignment="1">
      <alignment horizontal="right" vertical="center"/>
      <protection/>
    </xf>
    <xf numFmtId="165" fontId="3" fillId="0" borderId="0" xfId="0" applyNumberFormat="1" applyFont="1" applyFill="1" applyBorder="1" applyAlignment="1">
      <alignment horizontal="right" vertical="center"/>
    </xf>
    <xf numFmtId="164" fontId="3" fillId="0" borderId="0" xfId="58" applyNumberFormat="1" applyFont="1" applyFill="1" applyBorder="1" applyAlignment="1">
      <alignment horizontal="center" vertical="center"/>
      <protection/>
    </xf>
    <xf numFmtId="164" fontId="3" fillId="0" borderId="10" xfId="58" applyNumberFormat="1" applyFont="1" applyFill="1" applyBorder="1" applyAlignment="1">
      <alignment horizontal="center" vertical="center"/>
      <protection/>
    </xf>
    <xf numFmtId="164" fontId="3" fillId="0" borderId="0" xfId="57" applyNumberFormat="1" applyFont="1" applyFill="1" applyBorder="1" applyAlignment="1">
      <alignment horizontal="left" vertical="center"/>
      <protection/>
    </xf>
    <xf numFmtId="164" fontId="3" fillId="0" borderId="0" xfId="57" applyNumberFormat="1" applyFont="1" applyFill="1" applyBorder="1" applyAlignment="1">
      <alignment horizontal="center" vertical="center"/>
      <protection/>
    </xf>
    <xf numFmtId="166" fontId="4" fillId="0" borderId="0" xfId="58" applyNumberFormat="1" applyFont="1" applyFill="1" applyBorder="1" applyAlignment="1">
      <alignment horizontal="right" vertical="center"/>
      <protection/>
    </xf>
    <xf numFmtId="167" fontId="4" fillId="0" borderId="0" xfId="58" applyNumberFormat="1" applyFont="1" applyFill="1" applyBorder="1" applyAlignment="1">
      <alignment horizontal="center" vertical="center"/>
      <protection/>
    </xf>
    <xf numFmtId="165" fontId="4" fillId="0" borderId="11" xfId="58" applyNumberFormat="1" applyFont="1" applyFill="1" applyBorder="1" applyAlignment="1">
      <alignment horizontal="right" vertical="center"/>
      <protection/>
    </xf>
    <xf numFmtId="164" fontId="4" fillId="0" borderId="0" xfId="58" applyNumberFormat="1" applyFont="1" applyFill="1" applyBorder="1" applyAlignment="1" quotePrefix="1">
      <alignment horizontal="left" vertical="center"/>
      <protection/>
    </xf>
    <xf numFmtId="169" fontId="4" fillId="0" borderId="0" xfId="58" applyNumberFormat="1" applyFont="1" applyFill="1" applyBorder="1" applyAlignment="1">
      <alignment horizontal="right" vertical="center"/>
      <protection/>
    </xf>
    <xf numFmtId="164" fontId="4" fillId="0" borderId="0" xfId="57" applyNumberFormat="1" applyFont="1" applyFill="1" applyBorder="1" applyAlignment="1" quotePrefix="1">
      <alignment horizontal="left" vertical="center"/>
      <protection/>
    </xf>
    <xf numFmtId="169" fontId="4" fillId="0" borderId="10" xfId="58" applyNumberFormat="1" applyFont="1" applyFill="1" applyBorder="1" applyAlignment="1">
      <alignment horizontal="right" vertical="center"/>
      <protection/>
    </xf>
    <xf numFmtId="164" fontId="4" fillId="0" borderId="0" xfId="57" applyNumberFormat="1" applyFont="1" applyFill="1" applyBorder="1" applyAlignment="1">
      <alignment horizontal="left" vertical="center"/>
      <protection/>
    </xf>
    <xf numFmtId="165" fontId="3" fillId="0" borderId="0" xfId="57" applyNumberFormat="1" applyFont="1" applyFill="1" applyBorder="1" applyAlignment="1">
      <alignment horizontal="right" vertical="center"/>
      <protection/>
    </xf>
    <xf numFmtId="164" fontId="4" fillId="0" borderId="0" xfId="57" applyNumberFormat="1" applyFont="1" applyFill="1" applyBorder="1" applyAlignment="1">
      <alignment horizontal="center" vertical="center"/>
      <protection/>
    </xf>
    <xf numFmtId="165" fontId="4" fillId="0" borderId="0" xfId="57" applyNumberFormat="1" applyFont="1" applyFill="1" applyBorder="1" applyAlignment="1">
      <alignment horizontal="right" vertical="center"/>
      <protection/>
    </xf>
    <xf numFmtId="169" fontId="4" fillId="0" borderId="0" xfId="57" applyNumberFormat="1" applyFont="1" applyFill="1" applyBorder="1" applyAlignment="1">
      <alignment horizontal="right" vertical="center"/>
      <protection/>
    </xf>
    <xf numFmtId="166" fontId="4" fillId="0" borderId="0" xfId="57" applyNumberFormat="1" applyFont="1" applyFill="1" applyBorder="1" applyAlignment="1">
      <alignment horizontal="left" vertical="center"/>
      <protection/>
    </xf>
    <xf numFmtId="166" fontId="4" fillId="0" borderId="0" xfId="57" applyNumberFormat="1" applyFont="1" applyFill="1" applyBorder="1" applyAlignment="1">
      <alignment horizontal="center" vertical="center"/>
      <protection/>
    </xf>
    <xf numFmtId="10" fontId="4" fillId="0" borderId="0" xfId="64" applyNumberFormat="1" applyFont="1" applyFill="1" applyBorder="1" applyAlignment="1">
      <alignment horizontal="right" vertical="center"/>
    </xf>
    <xf numFmtId="164" fontId="3" fillId="0" borderId="0" xfId="56" applyNumberFormat="1" applyFont="1" applyFill="1" applyBorder="1" applyAlignment="1">
      <alignment horizontal="left" vertical="center"/>
      <protection/>
    </xf>
    <xf numFmtId="0" fontId="3" fillId="0" borderId="0" xfId="59" applyFont="1" applyFill="1" applyAlignment="1">
      <alignment vertical="center"/>
      <protection/>
    </xf>
    <xf numFmtId="0" fontId="4" fillId="0" borderId="0" xfId="59" applyFont="1" applyFill="1" applyAlignment="1">
      <alignment horizontal="center" vertical="center"/>
      <protection/>
    </xf>
    <xf numFmtId="165" fontId="4" fillId="0" borderId="0" xfId="59" applyNumberFormat="1" applyFont="1" applyFill="1" applyAlignment="1">
      <alignment horizontal="right" vertical="center"/>
      <protection/>
    </xf>
    <xf numFmtId="0" fontId="4" fillId="0" borderId="0" xfId="59" applyFont="1" applyFill="1" applyAlignment="1">
      <alignment horizontal="right" vertical="center"/>
      <protection/>
    </xf>
    <xf numFmtId="0" fontId="4" fillId="0" borderId="0" xfId="59" applyFont="1" applyFill="1" applyAlignment="1">
      <alignment vertical="center"/>
      <protection/>
    </xf>
    <xf numFmtId="164" fontId="3" fillId="0" borderId="10" xfId="61" applyNumberFormat="1" applyFont="1" applyFill="1" applyBorder="1" applyAlignment="1">
      <alignment horizontal="left" vertical="center"/>
      <protection/>
    </xf>
    <xf numFmtId="0" fontId="3" fillId="0" borderId="10" xfId="59" applyFont="1" applyFill="1" applyBorder="1" applyAlignment="1">
      <alignment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165" fontId="4" fillId="0" borderId="10" xfId="59" applyNumberFormat="1" applyFont="1" applyFill="1" applyBorder="1" applyAlignment="1">
      <alignment horizontal="right" vertical="center"/>
      <protection/>
    </xf>
    <xf numFmtId="0" fontId="4" fillId="0" borderId="10" xfId="59" applyFont="1" applyFill="1" applyBorder="1" applyAlignment="1">
      <alignment horizontal="right" vertical="center"/>
      <protection/>
    </xf>
    <xf numFmtId="0" fontId="13" fillId="0" borderId="0" xfId="59" applyFont="1" applyFill="1" applyAlignment="1">
      <alignment vertical="center"/>
      <protection/>
    </xf>
    <xf numFmtId="0" fontId="13" fillId="0" borderId="0" xfId="59" applyFont="1" applyFill="1" applyAlignment="1">
      <alignment horizontal="center" vertical="center"/>
      <protection/>
    </xf>
    <xf numFmtId="165" fontId="13" fillId="0" borderId="0" xfId="59" applyNumberFormat="1" applyFont="1" applyFill="1" applyAlignment="1">
      <alignment horizontal="right" vertical="center"/>
      <protection/>
    </xf>
    <xf numFmtId="0" fontId="13" fillId="0" borderId="0" xfId="59" applyFont="1" applyFill="1" applyAlignment="1">
      <alignment horizontal="right" vertical="center"/>
      <protection/>
    </xf>
    <xf numFmtId="0" fontId="7" fillId="0" borderId="0" xfId="59" applyFont="1" applyFill="1" applyBorder="1" applyAlignment="1">
      <alignment vertical="center"/>
      <protection/>
    </xf>
    <xf numFmtId="0" fontId="8" fillId="0" borderId="0" xfId="59" applyFont="1" applyFill="1" applyBorder="1" applyAlignment="1">
      <alignment horizontal="right" vertical="center"/>
      <protection/>
    </xf>
    <xf numFmtId="0" fontId="8" fillId="0" borderId="0" xfId="59" applyFont="1" applyFill="1" applyBorder="1" applyAlignment="1">
      <alignment horizontal="center" vertical="center"/>
      <protection/>
    </xf>
    <xf numFmtId="165" fontId="8" fillId="0" borderId="10" xfId="59" applyNumberFormat="1" applyFont="1" applyFill="1" applyBorder="1" applyAlignment="1">
      <alignment horizontal="right" vertical="center"/>
      <protection/>
    </xf>
    <xf numFmtId="0" fontId="8" fillId="0" borderId="10" xfId="59" applyFont="1" applyFill="1" applyBorder="1" applyAlignment="1">
      <alignment horizontal="right" vertical="center"/>
      <protection/>
    </xf>
    <xf numFmtId="0" fontId="7" fillId="0" borderId="0" xfId="59" applyFont="1" applyFill="1" applyAlignment="1">
      <alignment vertical="center"/>
      <protection/>
    </xf>
    <xf numFmtId="165" fontId="8" fillId="0" borderId="0" xfId="59" applyNumberFormat="1" applyFont="1" applyFill="1" applyBorder="1" applyAlignment="1">
      <alignment horizontal="right" vertical="center"/>
      <protection/>
    </xf>
    <xf numFmtId="165" fontId="8" fillId="0" borderId="0" xfId="44" applyNumberFormat="1" applyFont="1" applyFill="1" applyBorder="1" applyAlignment="1">
      <alignment horizontal="center" vertical="center"/>
    </xf>
    <xf numFmtId="165" fontId="8" fillId="0" borderId="0" xfId="44" applyNumberFormat="1" applyFont="1" applyFill="1" applyBorder="1" applyAlignment="1">
      <alignment horizontal="right" vertical="center"/>
    </xf>
    <xf numFmtId="0" fontId="8" fillId="0" borderId="0" xfId="59" applyFont="1" applyFill="1" applyAlignment="1">
      <alignment horizontal="center" vertical="center"/>
      <protection/>
    </xf>
    <xf numFmtId="170" fontId="8" fillId="0" borderId="0" xfId="44" applyFont="1" applyFill="1" applyAlignment="1">
      <alignment horizontal="right" vertical="center"/>
    </xf>
    <xf numFmtId="165" fontId="8" fillId="0" borderId="0" xfId="44" applyNumberFormat="1" applyFont="1" applyFill="1" applyAlignment="1">
      <alignment horizontal="right" vertical="center"/>
    </xf>
    <xf numFmtId="165" fontId="8" fillId="0" borderId="0" xfId="56" applyNumberFormat="1" applyFont="1" applyFill="1" applyBorder="1" applyAlignment="1">
      <alignment horizontal="right" vertical="center"/>
      <protection/>
    </xf>
    <xf numFmtId="165" fontId="8" fillId="0" borderId="10" xfId="44" applyNumberFormat="1" applyFont="1" applyFill="1" applyBorder="1" applyAlignment="1">
      <alignment horizontal="center" vertical="center" wrapText="1"/>
    </xf>
    <xf numFmtId="165" fontId="8" fillId="0" borderId="10" xfId="44" applyNumberFormat="1" applyFont="1" applyFill="1" applyBorder="1" applyAlignment="1">
      <alignment horizontal="right" vertical="center" wrapText="1"/>
    </xf>
    <xf numFmtId="170" fontId="8" fillId="0" borderId="0" xfId="44" applyFont="1" applyFill="1" applyBorder="1" applyAlignment="1">
      <alignment horizontal="right" vertical="center" wrapText="1"/>
    </xf>
    <xf numFmtId="165" fontId="8" fillId="0" borderId="0" xfId="44" applyNumberFormat="1" applyFont="1" applyFill="1" applyBorder="1" applyAlignment="1">
      <alignment horizontal="right" vertical="center" wrapText="1"/>
    </xf>
    <xf numFmtId="164" fontId="8" fillId="0" borderId="0" xfId="56" applyNumberFormat="1" applyFont="1" applyFill="1" applyBorder="1" applyAlignment="1">
      <alignment horizontal="left"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59" applyNumberFormat="1" applyFont="1" applyFill="1" applyAlignment="1">
      <alignment horizontal="right" vertical="center"/>
      <protection/>
    </xf>
    <xf numFmtId="165" fontId="7" fillId="0" borderId="0" xfId="59" applyNumberFormat="1" applyFont="1" applyFill="1" applyAlignment="1">
      <alignment vertical="center"/>
      <protection/>
    </xf>
    <xf numFmtId="164" fontId="7" fillId="0" borderId="0" xfId="56" applyNumberFormat="1" applyFont="1" applyFill="1" applyBorder="1" applyAlignment="1">
      <alignment horizontal="left" vertical="center"/>
      <protection/>
    </xf>
    <xf numFmtId="0" fontId="7" fillId="0" borderId="0" xfId="59" applyFont="1" applyFill="1" applyAlignment="1">
      <alignment horizontal="center" vertical="center"/>
      <protection/>
    </xf>
    <xf numFmtId="165" fontId="7" fillId="0" borderId="0" xfId="59" applyNumberFormat="1" applyFont="1" applyFill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166" fontId="7" fillId="0" borderId="0" xfId="59" applyNumberFormat="1" applyFont="1" applyFill="1" applyBorder="1" applyAlignment="1">
      <alignment horizontal="right" vertical="center"/>
      <protection/>
    </xf>
    <xf numFmtId="165" fontId="7" fillId="0" borderId="10" xfId="59" applyNumberFormat="1" applyFont="1" applyFill="1" applyBorder="1" applyAlignment="1">
      <alignment horizontal="right" vertical="center"/>
      <protection/>
    </xf>
    <xf numFmtId="165" fontId="7" fillId="0" borderId="0" xfId="59" applyNumberFormat="1" applyFont="1" applyFill="1" applyBorder="1" applyAlignment="1">
      <alignment horizontal="right" vertical="center"/>
      <protection/>
    </xf>
    <xf numFmtId="165" fontId="7" fillId="0" borderId="10" xfId="59" applyNumberFormat="1" applyFont="1" applyFill="1" applyBorder="1" applyAlignment="1">
      <alignment vertical="center"/>
      <protection/>
    </xf>
    <xf numFmtId="165" fontId="7" fillId="0" borderId="10" xfId="42" applyNumberFormat="1" applyFont="1" applyFill="1" applyBorder="1" applyAlignment="1">
      <alignment horizontal="right" vertical="center"/>
    </xf>
    <xf numFmtId="165" fontId="7" fillId="0" borderId="0" xfId="42" applyNumberFormat="1" applyFont="1" applyFill="1" applyBorder="1" applyAlignment="1">
      <alignment horizontal="right" vertical="center"/>
    </xf>
    <xf numFmtId="164" fontId="7" fillId="0" borderId="0" xfId="56" applyNumberFormat="1" applyFont="1" applyFill="1" applyAlignment="1">
      <alignment vertical="center"/>
      <protection/>
    </xf>
    <xf numFmtId="165" fontId="7" fillId="0" borderId="11" xfId="59" applyNumberFormat="1" applyFont="1" applyFill="1" applyBorder="1" applyAlignment="1">
      <alignment horizontal="right" vertical="center"/>
      <protection/>
    </xf>
    <xf numFmtId="165" fontId="7" fillId="0" borderId="0" xfId="42" applyNumberFormat="1" applyFont="1" applyFill="1" applyAlignment="1">
      <alignment horizontal="right" vertical="center"/>
    </xf>
    <xf numFmtId="166" fontId="7" fillId="0" borderId="0" xfId="59" applyNumberFormat="1" applyFont="1" applyFill="1" applyAlignment="1">
      <alignment horizontal="right" vertical="center"/>
      <protection/>
    </xf>
    <xf numFmtId="165" fontId="7" fillId="0" borderId="10" xfId="42" applyNumberFormat="1" applyFont="1" applyFill="1" applyBorder="1" applyAlignment="1">
      <alignment vertical="center"/>
    </xf>
    <xf numFmtId="164" fontId="4" fillId="0" borderId="10" xfId="56" applyNumberFormat="1" applyFont="1" applyFill="1" applyBorder="1" applyAlignment="1">
      <alignment horizontal="left" vertical="center"/>
      <protection/>
    </xf>
    <xf numFmtId="0" fontId="4" fillId="0" borderId="10" xfId="59" applyFont="1" applyFill="1" applyBorder="1" applyAlignment="1">
      <alignment horizontal="left" vertical="center" shrinkToFit="1"/>
      <protection/>
    </xf>
    <xf numFmtId="0" fontId="4" fillId="0" borderId="10" xfId="59" applyFont="1" applyFill="1" applyBorder="1" applyAlignment="1">
      <alignment vertical="center"/>
      <protection/>
    </xf>
    <xf numFmtId="165" fontId="4" fillId="0" borderId="10" xfId="44" applyNumberFormat="1" applyFont="1" applyFill="1" applyBorder="1" applyAlignment="1">
      <alignment horizontal="right" vertical="center"/>
    </xf>
    <xf numFmtId="164" fontId="4" fillId="0" borderId="0" xfId="56" applyNumberFormat="1" applyFont="1" applyFill="1" applyBorder="1" applyAlignment="1">
      <alignment horizontal="center" vertical="center"/>
      <protection/>
    </xf>
    <xf numFmtId="164" fontId="4" fillId="0" borderId="0" xfId="56" applyNumberFormat="1" applyFont="1" applyFill="1" applyBorder="1" applyAlignment="1">
      <alignment horizontal="right" vertical="center"/>
      <protection/>
    </xf>
    <xf numFmtId="164" fontId="4" fillId="0" borderId="0" xfId="56" applyNumberFormat="1" applyFont="1" applyFill="1" applyBorder="1" applyAlignment="1">
      <alignment horizontal="left" vertical="center"/>
      <protection/>
    </xf>
    <xf numFmtId="164" fontId="4" fillId="0" borderId="0" xfId="56" applyNumberFormat="1" applyFont="1" applyFill="1" applyBorder="1" applyAlignment="1">
      <alignment vertical="center"/>
      <protection/>
    </xf>
    <xf numFmtId="164" fontId="3" fillId="0" borderId="10" xfId="56" applyNumberFormat="1" applyFont="1" applyFill="1" applyBorder="1" applyAlignment="1">
      <alignment horizontal="left" vertical="center"/>
      <protection/>
    </xf>
    <xf numFmtId="164" fontId="4" fillId="0" borderId="10" xfId="56" applyNumberFormat="1" applyFont="1" applyFill="1" applyBorder="1" applyAlignment="1">
      <alignment horizontal="center" vertical="center"/>
      <protection/>
    </xf>
    <xf numFmtId="164" fontId="4" fillId="0" borderId="10" xfId="56" applyNumberFormat="1" applyFont="1" applyFill="1" applyBorder="1" applyAlignment="1">
      <alignment horizontal="right" vertical="center"/>
      <protection/>
    </xf>
    <xf numFmtId="165" fontId="4" fillId="0" borderId="0" xfId="56" applyNumberFormat="1" applyFont="1" applyFill="1" applyBorder="1" applyAlignment="1">
      <alignment horizontal="center" vertical="center"/>
      <protection/>
    </xf>
    <xf numFmtId="164" fontId="3" fillId="0" borderId="0" xfId="56" applyNumberFormat="1" applyFont="1" applyFill="1" applyBorder="1" applyAlignment="1">
      <alignment horizontal="right" vertical="center"/>
      <protection/>
    </xf>
    <xf numFmtId="165" fontId="4" fillId="0" borderId="0" xfId="56" applyNumberFormat="1" applyFont="1" applyFill="1" applyBorder="1" applyAlignment="1">
      <alignment horizontal="right" vertical="center"/>
      <protection/>
    </xf>
    <xf numFmtId="164" fontId="3" fillId="0" borderId="10" xfId="56" applyNumberFormat="1" applyFont="1" applyFill="1" applyBorder="1" applyAlignment="1">
      <alignment horizontal="right" vertical="center"/>
      <protection/>
    </xf>
    <xf numFmtId="165" fontId="3" fillId="0" borderId="10" xfId="44" applyNumberFormat="1" applyFont="1" applyFill="1" applyBorder="1" applyAlignment="1">
      <alignment horizontal="right" vertical="center" wrapText="1"/>
    </xf>
    <xf numFmtId="164" fontId="3" fillId="0" borderId="0" xfId="56" applyNumberFormat="1" applyFont="1" applyFill="1" applyBorder="1" applyAlignment="1" quotePrefix="1">
      <alignment horizontal="right" vertical="center"/>
      <protection/>
    </xf>
    <xf numFmtId="0" fontId="4" fillId="0" borderId="0" xfId="59" applyFont="1" applyFill="1" applyAlignment="1" quotePrefix="1">
      <alignment vertical="center"/>
      <protection/>
    </xf>
    <xf numFmtId="165" fontId="4" fillId="0" borderId="10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0" xfId="56" applyNumberFormat="1" applyFont="1" applyFill="1" applyBorder="1" applyAlignment="1">
      <alignment vertical="center"/>
      <protection/>
    </xf>
    <xf numFmtId="165" fontId="4" fillId="0" borderId="11" xfId="56" applyNumberFormat="1" applyFont="1" applyFill="1" applyBorder="1" applyAlignment="1">
      <alignment horizontal="right" vertical="center"/>
      <protection/>
    </xf>
    <xf numFmtId="164" fontId="4" fillId="0" borderId="0" xfId="56" applyNumberFormat="1" applyFont="1" applyFill="1" applyBorder="1" applyAlignment="1" quotePrefix="1">
      <alignment horizontal="left" vertical="center"/>
      <protection/>
    </xf>
    <xf numFmtId="164" fontId="3" fillId="0" borderId="0" xfId="58" applyNumberFormat="1" applyFont="1" applyFill="1" applyBorder="1" applyAlignment="1">
      <alignment horizontal="right" vertical="center"/>
      <protection/>
    </xf>
    <xf numFmtId="164" fontId="13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horizontal="left" vertical="center"/>
    </xf>
    <xf numFmtId="166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166" fontId="8" fillId="0" borderId="1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5" fontId="8" fillId="0" borderId="0" xfId="58" applyNumberFormat="1" applyFont="1" applyFill="1" applyBorder="1" applyAlignment="1">
      <alignment horizontal="right" vertical="center"/>
      <protection/>
    </xf>
    <xf numFmtId="164" fontId="8" fillId="0" borderId="0" xfId="58" applyNumberFormat="1" applyFont="1" applyFill="1" applyBorder="1" applyAlignment="1">
      <alignment horizontal="left" vertical="center"/>
      <protection/>
    </xf>
    <xf numFmtId="164" fontId="8" fillId="0" borderId="0" xfId="58" applyNumberFormat="1" applyFont="1" applyFill="1" applyBorder="1" applyAlignment="1">
      <alignment horizontal="center" vertical="center"/>
      <protection/>
    </xf>
    <xf numFmtId="165" fontId="8" fillId="0" borderId="10" xfId="57" applyNumberFormat="1" applyFont="1" applyFill="1" applyBorder="1" applyAlignment="1">
      <alignment horizontal="right" vertical="center"/>
      <protection/>
    </xf>
    <xf numFmtId="164" fontId="8" fillId="0" borderId="0" xfId="57" applyNumberFormat="1" applyFont="1" applyFill="1" applyBorder="1" applyAlignment="1">
      <alignment horizontal="left" vertical="center"/>
      <protection/>
    </xf>
    <xf numFmtId="164" fontId="8" fillId="0" borderId="0" xfId="57" applyNumberFormat="1" applyFont="1" applyFill="1" applyBorder="1" applyAlignment="1">
      <alignment horizontal="center" vertical="center"/>
      <protection/>
    </xf>
    <xf numFmtId="165" fontId="7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horizontal="right" vertical="center"/>
    </xf>
    <xf numFmtId="165" fontId="7" fillId="0" borderId="0" xfId="57" applyNumberFormat="1" applyFont="1" applyFill="1" applyBorder="1" applyAlignment="1">
      <alignment horizontal="right" vertical="center"/>
      <protection/>
    </xf>
    <xf numFmtId="165" fontId="8" fillId="0" borderId="0" xfId="57" applyNumberFormat="1" applyFont="1" applyFill="1" applyBorder="1" applyAlignment="1">
      <alignment horizontal="right" vertical="center"/>
      <protection/>
    </xf>
    <xf numFmtId="165" fontId="7" fillId="0" borderId="10" xfId="57" applyNumberFormat="1" applyFont="1" applyFill="1" applyBorder="1" applyAlignment="1">
      <alignment horizontal="right" vertical="center"/>
      <protection/>
    </xf>
    <xf numFmtId="165" fontId="14" fillId="0" borderId="0" xfId="58" applyNumberFormat="1" applyFont="1" applyFill="1" applyBorder="1" applyAlignment="1">
      <alignment horizontal="right" vertical="center"/>
      <protection/>
    </xf>
    <xf numFmtId="164" fontId="14" fillId="0" borderId="0" xfId="58" applyNumberFormat="1" applyFont="1" applyFill="1" applyBorder="1" applyAlignment="1">
      <alignment horizontal="left" vertical="center"/>
      <protection/>
    </xf>
    <xf numFmtId="164" fontId="14" fillId="0" borderId="0" xfId="58" applyNumberFormat="1" applyFont="1" applyFill="1" applyBorder="1" applyAlignment="1">
      <alignment horizontal="center" vertical="center"/>
      <protection/>
    </xf>
    <xf numFmtId="164" fontId="7" fillId="0" borderId="0" xfId="57" applyNumberFormat="1" applyFont="1" applyFill="1" applyBorder="1" applyAlignment="1">
      <alignment horizontal="left" vertical="center"/>
      <protection/>
    </xf>
    <xf numFmtId="164" fontId="7" fillId="0" borderId="0" xfId="57" applyNumberFormat="1" applyFont="1" applyFill="1" applyBorder="1" applyAlignment="1">
      <alignment horizontal="center" vertical="center"/>
      <protection/>
    </xf>
    <xf numFmtId="165" fontId="7" fillId="0" borderId="11" xfId="57" applyNumberFormat="1" applyFont="1" applyFill="1" applyBorder="1" applyAlignment="1">
      <alignment horizontal="right" vertical="center"/>
      <protection/>
    </xf>
    <xf numFmtId="164" fontId="4" fillId="0" borderId="10" xfId="0" applyNumberFormat="1" applyFont="1" applyFill="1" applyBorder="1" applyAlignment="1">
      <alignment horizontal="left" vertical="center" shrinkToFit="1"/>
    </xf>
    <xf numFmtId="165" fontId="8" fillId="0" borderId="12" xfId="59" applyNumberFormat="1" applyFont="1" applyFill="1" applyBorder="1" applyAlignment="1">
      <alignment horizontal="center" vertical="center"/>
      <protection/>
    </xf>
    <xf numFmtId="165" fontId="8" fillId="0" borderId="10" xfId="44" applyNumberFormat="1" applyFont="1" applyFill="1" applyBorder="1" applyAlignment="1">
      <alignment horizontal="center" vertical="center"/>
    </xf>
    <xf numFmtId="164" fontId="3" fillId="0" borderId="10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13" xfId="56"/>
    <cellStyle name="Normal 3" xfId="57"/>
    <cellStyle name="Normal_EGCO_June10 TE" xfId="58"/>
    <cellStyle name="Normal_KEGCO_2002" xfId="59"/>
    <cellStyle name="Normal_Sheet5" xfId="60"/>
    <cellStyle name="Normal_Sheet7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L137"/>
  <sheetViews>
    <sheetView tabSelected="1" zoomScale="120" zoomScaleNormal="120" zoomScaleSheetLayoutView="130" zoomScalePageLayoutView="0" workbookViewId="0" topLeftCell="A1">
      <selection activeCell="A1" sqref="A1"/>
    </sheetView>
  </sheetViews>
  <sheetFormatPr defaultColWidth="9.140625" defaultRowHeight="15.75" customHeight="1"/>
  <cols>
    <col min="1" max="2" width="1.1484375" style="3" customWidth="1"/>
    <col min="3" max="3" width="31.00390625" style="3" customWidth="1"/>
    <col min="4" max="4" width="6.7109375" style="2" customWidth="1"/>
    <col min="5" max="5" width="0.7187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7109375" style="4" customWidth="1"/>
    <col min="11" max="11" width="0.71875" style="3" customWidth="1"/>
    <col min="12" max="12" width="11.7109375" style="4" customWidth="1"/>
    <col min="13" max="16384" width="9.140625" style="6" customWidth="1"/>
  </cols>
  <sheetData>
    <row r="1" spans="1:12" ht="21.75" customHeight="1">
      <c r="A1" s="1" t="s">
        <v>0</v>
      </c>
      <c r="B1" s="1"/>
      <c r="C1" s="1"/>
      <c r="L1" s="5"/>
    </row>
    <row r="2" spans="1:3" ht="21.75" customHeight="1">
      <c r="A2" s="1" t="s">
        <v>1</v>
      </c>
      <c r="B2" s="1"/>
      <c r="C2" s="1"/>
    </row>
    <row r="3" spans="1:12" ht="21.75" customHeight="1">
      <c r="A3" s="7" t="s">
        <v>2</v>
      </c>
      <c r="B3" s="7"/>
      <c r="C3" s="7"/>
      <c r="D3" s="8"/>
      <c r="E3" s="9"/>
      <c r="F3" s="10"/>
      <c r="G3" s="9"/>
      <c r="H3" s="10"/>
      <c r="I3" s="8"/>
      <c r="J3" s="10"/>
      <c r="K3" s="9"/>
      <c r="L3" s="10"/>
    </row>
    <row r="4" ht="18.75" customHeight="1"/>
    <row r="5" spans="2:12" s="11" customFormat="1" ht="18.75" customHeight="1">
      <c r="B5" s="12"/>
      <c r="C5" s="12"/>
      <c r="D5" s="13"/>
      <c r="E5" s="14"/>
      <c r="F5" s="15"/>
      <c r="G5" s="16"/>
      <c r="H5" s="17" t="s">
        <v>3</v>
      </c>
      <c r="I5" s="18"/>
      <c r="J5" s="15"/>
      <c r="K5" s="16"/>
      <c r="L5" s="17" t="s">
        <v>4</v>
      </c>
    </row>
    <row r="6" spans="2:12" s="11" customFormat="1" ht="18.75" customHeight="1">
      <c r="B6" s="12"/>
      <c r="C6" s="12"/>
      <c r="D6" s="13"/>
      <c r="E6" s="14"/>
      <c r="F6" s="19"/>
      <c r="G6" s="14"/>
      <c r="H6" s="19"/>
      <c r="I6" s="20"/>
      <c r="J6" s="19"/>
      <c r="K6" s="14"/>
      <c r="L6" s="19" t="s">
        <v>5</v>
      </c>
    </row>
    <row r="7" spans="2:12" s="11" customFormat="1" ht="18.75" customHeight="1">
      <c r="B7" s="12"/>
      <c r="C7" s="12"/>
      <c r="D7" s="13"/>
      <c r="E7" s="14"/>
      <c r="F7" s="19" t="s">
        <v>6</v>
      </c>
      <c r="G7" s="14"/>
      <c r="H7" s="19" t="s">
        <v>7</v>
      </c>
      <c r="I7" s="20"/>
      <c r="J7" s="19" t="s">
        <v>6</v>
      </c>
      <c r="K7" s="14"/>
      <c r="L7" s="19" t="s">
        <v>7</v>
      </c>
    </row>
    <row r="8" spans="1:12" s="11" customFormat="1" ht="18.75" customHeight="1">
      <c r="A8" s="12"/>
      <c r="B8" s="12"/>
      <c r="C8" s="12"/>
      <c r="D8" s="21"/>
      <c r="E8" s="14"/>
      <c r="F8" s="19" t="s">
        <v>8</v>
      </c>
      <c r="G8" s="14"/>
      <c r="H8" s="19" t="s">
        <v>9</v>
      </c>
      <c r="I8" s="20"/>
      <c r="J8" s="19" t="str">
        <f>+F8</f>
        <v>30 กันยายน</v>
      </c>
      <c r="K8" s="14"/>
      <c r="L8" s="19" t="s">
        <v>9</v>
      </c>
    </row>
    <row r="9" spans="1:12" s="11" customFormat="1" ht="18.75" customHeight="1">
      <c r="A9" s="12"/>
      <c r="B9" s="12"/>
      <c r="C9" s="12"/>
      <c r="D9" s="21"/>
      <c r="E9" s="14"/>
      <c r="F9" s="19" t="s">
        <v>10</v>
      </c>
      <c r="G9" s="14"/>
      <c r="H9" s="19" t="s">
        <v>11</v>
      </c>
      <c r="I9" s="20"/>
      <c r="J9" s="19" t="s">
        <v>10</v>
      </c>
      <c r="K9" s="14"/>
      <c r="L9" s="19" t="s">
        <v>11</v>
      </c>
    </row>
    <row r="10" spans="1:12" s="11" customFormat="1" ht="18.75" customHeight="1">
      <c r="A10" s="12"/>
      <c r="B10" s="12"/>
      <c r="C10" s="12"/>
      <c r="D10" s="22" t="s">
        <v>12</v>
      </c>
      <c r="E10" s="14"/>
      <c r="F10" s="17" t="s">
        <v>13</v>
      </c>
      <c r="G10" s="14"/>
      <c r="H10" s="17" t="s">
        <v>13</v>
      </c>
      <c r="I10" s="20"/>
      <c r="J10" s="17" t="s">
        <v>13</v>
      </c>
      <c r="K10" s="14"/>
      <c r="L10" s="17" t="s">
        <v>13</v>
      </c>
    </row>
    <row r="11" spans="1:5" s="11" customFormat="1" ht="6" customHeight="1">
      <c r="A11" s="12"/>
      <c r="B11" s="12"/>
      <c r="C11" s="12"/>
      <c r="E11" s="14"/>
    </row>
    <row r="12" spans="1:12" s="11" customFormat="1" ht="18.75" customHeight="1">
      <c r="A12" s="14" t="s">
        <v>14</v>
      </c>
      <c r="B12" s="12"/>
      <c r="C12" s="12"/>
      <c r="D12" s="21"/>
      <c r="E12" s="12"/>
      <c r="F12" s="23"/>
      <c r="G12" s="12"/>
      <c r="H12" s="23"/>
      <c r="I12" s="21"/>
      <c r="J12" s="23"/>
      <c r="K12" s="12"/>
      <c r="L12" s="23"/>
    </row>
    <row r="13" spans="1:12" s="11" customFormat="1" ht="6" customHeight="1">
      <c r="A13" s="14"/>
      <c r="B13" s="12"/>
      <c r="C13" s="12"/>
      <c r="D13" s="21"/>
      <c r="E13" s="12"/>
      <c r="F13" s="23"/>
      <c r="G13" s="12"/>
      <c r="H13" s="23"/>
      <c r="I13" s="21"/>
      <c r="J13" s="23"/>
      <c r="K13" s="12"/>
      <c r="L13" s="23"/>
    </row>
    <row r="14" spans="1:12" s="11" customFormat="1" ht="18.75" customHeight="1">
      <c r="A14" s="14" t="s">
        <v>15</v>
      </c>
      <c r="B14" s="12"/>
      <c r="C14" s="12"/>
      <c r="D14" s="21"/>
      <c r="E14" s="12"/>
      <c r="F14" s="23"/>
      <c r="G14" s="24"/>
      <c r="H14" s="23"/>
      <c r="I14" s="25"/>
      <c r="J14" s="23"/>
      <c r="K14" s="24"/>
      <c r="L14" s="23"/>
    </row>
    <row r="15" spans="1:12" s="11" customFormat="1" ht="6" customHeight="1">
      <c r="A15" s="14"/>
      <c r="B15" s="12"/>
      <c r="C15" s="12"/>
      <c r="D15" s="21"/>
      <c r="E15" s="12"/>
      <c r="F15" s="23"/>
      <c r="G15" s="24"/>
      <c r="H15" s="23"/>
      <c r="I15" s="25"/>
      <c r="J15" s="23"/>
      <c r="K15" s="24"/>
      <c r="L15" s="23"/>
    </row>
    <row r="16" spans="1:12" s="11" customFormat="1" ht="18.75" customHeight="1">
      <c r="A16" s="12" t="s">
        <v>16</v>
      </c>
      <c r="B16" s="12"/>
      <c r="C16" s="12"/>
      <c r="D16" s="21"/>
      <c r="E16" s="12"/>
      <c r="F16" s="26">
        <v>2610229</v>
      </c>
      <c r="G16" s="27"/>
      <c r="H16" s="26">
        <v>609814</v>
      </c>
      <c r="I16" s="26"/>
      <c r="J16" s="26">
        <v>2068345</v>
      </c>
      <c r="K16" s="26"/>
      <c r="L16" s="26">
        <v>365742</v>
      </c>
    </row>
    <row r="17" spans="1:12" s="11" customFormat="1" ht="18.75" customHeight="1">
      <c r="A17" s="12" t="s">
        <v>17</v>
      </c>
      <c r="B17" s="12"/>
      <c r="C17" s="12"/>
      <c r="D17" s="21">
        <v>8</v>
      </c>
      <c r="E17" s="12"/>
      <c r="F17" s="26">
        <v>2147719</v>
      </c>
      <c r="G17" s="27"/>
      <c r="H17" s="26">
        <v>2429015</v>
      </c>
      <c r="I17" s="26"/>
      <c r="J17" s="26">
        <v>0</v>
      </c>
      <c r="K17" s="26"/>
      <c r="L17" s="26">
        <v>0</v>
      </c>
    </row>
    <row r="18" spans="1:12" s="11" customFormat="1" ht="18.75" customHeight="1">
      <c r="A18" s="12" t="s">
        <v>18</v>
      </c>
      <c r="B18" s="12"/>
      <c r="C18" s="12"/>
      <c r="D18" s="21">
        <v>9</v>
      </c>
      <c r="E18" s="12"/>
      <c r="F18" s="26">
        <v>1198097</v>
      </c>
      <c r="G18" s="24"/>
      <c r="H18" s="26">
        <v>1051601</v>
      </c>
      <c r="I18" s="26"/>
      <c r="J18" s="26">
        <v>145305</v>
      </c>
      <c r="K18" s="26"/>
      <c r="L18" s="26">
        <v>247371</v>
      </c>
    </row>
    <row r="19" spans="1:12" s="11" customFormat="1" ht="18.75" customHeight="1">
      <c r="A19" s="12" t="s">
        <v>19</v>
      </c>
      <c r="B19" s="12"/>
      <c r="C19" s="12"/>
      <c r="D19" s="21" t="s">
        <v>208</v>
      </c>
      <c r="F19" s="26">
        <v>599919</v>
      </c>
      <c r="G19" s="24"/>
      <c r="H19" s="26">
        <v>451144</v>
      </c>
      <c r="I19" s="26"/>
      <c r="J19" s="26">
        <v>248570</v>
      </c>
      <c r="K19" s="26"/>
      <c r="L19" s="26">
        <v>168492</v>
      </c>
    </row>
    <row r="20" spans="1:5" s="11" customFormat="1" ht="18.75" customHeight="1">
      <c r="A20" s="12" t="s">
        <v>20</v>
      </c>
      <c r="B20" s="12"/>
      <c r="C20" s="12"/>
      <c r="E20" s="12"/>
    </row>
    <row r="21" spans="1:12" s="11" customFormat="1" ht="18.75" customHeight="1">
      <c r="A21" s="12"/>
      <c r="B21" s="12" t="s">
        <v>21</v>
      </c>
      <c r="C21" s="12"/>
      <c r="D21" s="28">
        <v>22.5</v>
      </c>
      <c r="E21" s="12"/>
      <c r="F21" s="26">
        <v>2193</v>
      </c>
      <c r="G21" s="24"/>
      <c r="H21" s="26">
        <v>1693</v>
      </c>
      <c r="I21" s="26"/>
      <c r="J21" s="26">
        <v>712193</v>
      </c>
      <c r="K21" s="26"/>
      <c r="L21" s="26">
        <v>142993</v>
      </c>
    </row>
    <row r="22" spans="1:12" s="11" customFormat="1" ht="18.75" customHeight="1">
      <c r="A22" s="12" t="s">
        <v>22</v>
      </c>
      <c r="B22" s="12"/>
      <c r="C22" s="12"/>
      <c r="D22" s="21">
        <v>11</v>
      </c>
      <c r="E22" s="12"/>
      <c r="F22" s="29">
        <v>162664</v>
      </c>
      <c r="G22" s="24"/>
      <c r="H22" s="29">
        <v>164727</v>
      </c>
      <c r="I22" s="26"/>
      <c r="J22" s="29">
        <v>162313</v>
      </c>
      <c r="K22" s="26"/>
      <c r="L22" s="29">
        <v>164727</v>
      </c>
    </row>
    <row r="23" spans="1:12" s="11" customFormat="1" ht="6" customHeight="1">
      <c r="A23" s="12"/>
      <c r="B23" s="12"/>
      <c r="C23" s="12"/>
      <c r="D23" s="21"/>
      <c r="E23" s="12"/>
      <c r="F23" s="23"/>
      <c r="G23" s="24"/>
      <c r="H23" s="23"/>
      <c r="I23" s="25"/>
      <c r="J23" s="23"/>
      <c r="K23" s="24"/>
      <c r="L23" s="23"/>
    </row>
    <row r="24" spans="1:12" s="11" customFormat="1" ht="18.75" customHeight="1">
      <c r="A24" s="14" t="s">
        <v>23</v>
      </c>
      <c r="B24" s="12"/>
      <c r="C24" s="12"/>
      <c r="D24" s="21"/>
      <c r="E24" s="12"/>
      <c r="F24" s="15">
        <f>SUM(F16:F22)</f>
        <v>6720821</v>
      </c>
      <c r="G24" s="24"/>
      <c r="H24" s="15">
        <f>SUM(H16:H22)</f>
        <v>4707994</v>
      </c>
      <c r="I24" s="25"/>
      <c r="J24" s="15">
        <f>SUM(J16:J22)</f>
        <v>3336726</v>
      </c>
      <c r="K24" s="24"/>
      <c r="L24" s="15">
        <f>SUM(L16:L22)</f>
        <v>1089325</v>
      </c>
    </row>
    <row r="25" spans="1:12" s="11" customFormat="1" ht="18.75" customHeight="1">
      <c r="A25" s="12"/>
      <c r="B25" s="12"/>
      <c r="C25" s="12"/>
      <c r="D25" s="21"/>
      <c r="E25" s="12"/>
      <c r="F25" s="23"/>
      <c r="G25" s="24"/>
      <c r="H25" s="23"/>
      <c r="I25" s="25"/>
      <c r="J25" s="23"/>
      <c r="K25" s="24"/>
      <c r="L25" s="23"/>
    </row>
    <row r="26" spans="1:12" s="11" customFormat="1" ht="18.75" customHeight="1">
      <c r="A26" s="14" t="s">
        <v>24</v>
      </c>
      <c r="B26" s="12"/>
      <c r="C26" s="12"/>
      <c r="D26" s="21"/>
      <c r="E26" s="12"/>
      <c r="F26" s="23"/>
      <c r="G26" s="24"/>
      <c r="H26" s="23"/>
      <c r="I26" s="25"/>
      <c r="J26" s="23"/>
      <c r="K26" s="24"/>
      <c r="L26" s="23"/>
    </row>
    <row r="27" spans="1:12" s="11" customFormat="1" ht="6" customHeight="1">
      <c r="A27" s="12"/>
      <c r="B27" s="12"/>
      <c r="C27" s="12"/>
      <c r="D27" s="21"/>
      <c r="E27" s="12"/>
      <c r="F27" s="23"/>
      <c r="G27" s="24"/>
      <c r="H27" s="23"/>
      <c r="I27" s="25"/>
      <c r="J27" s="23"/>
      <c r="K27" s="24"/>
      <c r="L27" s="23"/>
    </row>
    <row r="28" spans="1:12" s="11" customFormat="1" ht="18">
      <c r="A28" s="12" t="s">
        <v>17</v>
      </c>
      <c r="B28" s="12"/>
      <c r="C28" s="12"/>
      <c r="D28" s="21">
        <v>8</v>
      </c>
      <c r="E28" s="12"/>
      <c r="F28" s="23">
        <v>680467</v>
      </c>
      <c r="G28" s="24"/>
      <c r="H28" s="23">
        <v>400502</v>
      </c>
      <c r="I28" s="25"/>
      <c r="J28" s="23">
        <v>100809</v>
      </c>
      <c r="K28" s="24"/>
      <c r="L28" s="23">
        <v>100748</v>
      </c>
    </row>
    <row r="29" spans="1:12" s="11" customFormat="1" ht="18.75" customHeight="1">
      <c r="A29" s="12" t="s">
        <v>25</v>
      </c>
      <c r="B29" s="12"/>
      <c r="C29" s="12"/>
      <c r="D29" s="21">
        <v>12</v>
      </c>
      <c r="E29" s="12"/>
      <c r="F29" s="23">
        <v>0</v>
      </c>
      <c r="G29" s="24"/>
      <c r="H29" s="23">
        <v>0</v>
      </c>
      <c r="I29" s="25"/>
      <c r="J29" s="23">
        <v>13640629</v>
      </c>
      <c r="K29" s="24"/>
      <c r="L29" s="23">
        <v>7292079</v>
      </c>
    </row>
    <row r="30" spans="1:12" s="11" customFormat="1" ht="18.75" customHeight="1">
      <c r="A30" s="12" t="s">
        <v>26</v>
      </c>
      <c r="B30" s="12"/>
      <c r="C30" s="12"/>
      <c r="D30" s="28">
        <v>22.5</v>
      </c>
      <c r="E30" s="12"/>
      <c r="F30" s="23">
        <v>0</v>
      </c>
      <c r="G30" s="24"/>
      <c r="H30" s="23">
        <v>0</v>
      </c>
      <c r="I30" s="25"/>
      <c r="J30" s="23">
        <v>71400</v>
      </c>
      <c r="K30" s="24"/>
      <c r="L30" s="23">
        <v>71400</v>
      </c>
    </row>
    <row r="31" spans="1:12" s="11" customFormat="1" ht="18.75" customHeight="1">
      <c r="A31" s="12" t="s">
        <v>27</v>
      </c>
      <c r="B31" s="12"/>
      <c r="C31" s="12"/>
      <c r="D31" s="21">
        <v>13</v>
      </c>
      <c r="E31" s="12"/>
      <c r="F31" s="23">
        <v>0</v>
      </c>
      <c r="G31" s="24"/>
      <c r="H31" s="23">
        <v>0</v>
      </c>
      <c r="I31" s="25"/>
      <c r="J31" s="23">
        <v>925513</v>
      </c>
      <c r="K31" s="24"/>
      <c r="L31" s="23">
        <v>932989</v>
      </c>
    </row>
    <row r="32" spans="1:12" s="11" customFormat="1" ht="18.75" customHeight="1">
      <c r="A32" s="12" t="s">
        <v>28</v>
      </c>
      <c r="B32" s="12"/>
      <c r="C32" s="12"/>
      <c r="D32" s="21">
        <v>14</v>
      </c>
      <c r="E32" s="12"/>
      <c r="F32" s="26">
        <v>32499251</v>
      </c>
      <c r="G32" s="24"/>
      <c r="H32" s="26">
        <v>27414884</v>
      </c>
      <c r="I32" s="26"/>
      <c r="J32" s="26">
        <v>607367</v>
      </c>
      <c r="K32" s="26"/>
      <c r="L32" s="26">
        <v>672319</v>
      </c>
    </row>
    <row r="33" spans="1:12" s="11" customFormat="1" ht="18.75" customHeight="1">
      <c r="A33" s="12" t="s">
        <v>29</v>
      </c>
      <c r="B33" s="12"/>
      <c r="C33" s="12"/>
      <c r="D33" s="21">
        <v>15</v>
      </c>
      <c r="E33" s="12"/>
      <c r="F33" s="26">
        <v>671933</v>
      </c>
      <c r="G33" s="24"/>
      <c r="H33" s="26">
        <v>416975</v>
      </c>
      <c r="I33" s="26"/>
      <c r="J33" s="26">
        <v>10089</v>
      </c>
      <c r="K33" s="26"/>
      <c r="L33" s="26">
        <v>5455</v>
      </c>
    </row>
    <row r="34" spans="1:12" s="11" customFormat="1" ht="18.75" customHeight="1">
      <c r="A34" s="12" t="s">
        <v>30</v>
      </c>
      <c r="B34" s="12"/>
      <c r="C34" s="12"/>
      <c r="D34" s="21"/>
      <c r="E34" s="12"/>
      <c r="F34" s="26">
        <v>2615</v>
      </c>
      <c r="G34" s="24"/>
      <c r="H34" s="26">
        <v>0</v>
      </c>
      <c r="I34" s="26"/>
      <c r="J34" s="26">
        <v>2186</v>
      </c>
      <c r="K34" s="26"/>
      <c r="L34" s="26">
        <v>0</v>
      </c>
    </row>
    <row r="35" spans="1:12" s="11" customFormat="1" ht="18.75" customHeight="1">
      <c r="A35" s="12" t="s">
        <v>31</v>
      </c>
      <c r="B35" s="12"/>
      <c r="C35" s="12"/>
      <c r="D35" s="21"/>
      <c r="E35" s="12"/>
      <c r="F35" s="29">
        <v>32041</v>
      </c>
      <c r="G35" s="24"/>
      <c r="H35" s="29">
        <v>116879</v>
      </c>
      <c r="I35" s="26"/>
      <c r="J35" s="29">
        <v>12548</v>
      </c>
      <c r="K35" s="26"/>
      <c r="L35" s="29">
        <v>28842</v>
      </c>
    </row>
    <row r="36" spans="1:12" s="11" customFormat="1" ht="6" customHeight="1">
      <c r="A36" s="12"/>
      <c r="B36" s="12"/>
      <c r="C36" s="12"/>
      <c r="D36" s="21"/>
      <c r="E36" s="12"/>
      <c r="F36" s="23"/>
      <c r="G36" s="24"/>
      <c r="H36" s="23"/>
      <c r="I36" s="25"/>
      <c r="J36" s="23"/>
      <c r="K36" s="24"/>
      <c r="L36" s="23"/>
    </row>
    <row r="37" spans="1:12" s="11" customFormat="1" ht="18.75" customHeight="1">
      <c r="A37" s="14" t="s">
        <v>32</v>
      </c>
      <c r="C37" s="12"/>
      <c r="D37" s="21"/>
      <c r="E37" s="12"/>
      <c r="F37" s="15">
        <f>SUM(F28:F35)</f>
        <v>33886307</v>
      </c>
      <c r="G37" s="24"/>
      <c r="H37" s="15">
        <f>SUM(H28:H35)</f>
        <v>28349240</v>
      </c>
      <c r="I37" s="25"/>
      <c r="J37" s="15">
        <f>SUM(J28:J35)</f>
        <v>15370541</v>
      </c>
      <c r="K37" s="24"/>
      <c r="L37" s="15">
        <f>SUM(L28:L35)</f>
        <v>9103832</v>
      </c>
    </row>
    <row r="38" spans="1:12" s="11" customFormat="1" ht="6" customHeight="1">
      <c r="A38" s="12"/>
      <c r="B38" s="12"/>
      <c r="C38" s="12"/>
      <c r="D38" s="21"/>
      <c r="E38" s="12"/>
      <c r="F38" s="23"/>
      <c r="G38" s="24"/>
      <c r="H38" s="23"/>
      <c r="I38" s="25"/>
      <c r="J38" s="23"/>
      <c r="K38" s="24"/>
      <c r="L38" s="23"/>
    </row>
    <row r="39" spans="1:12" s="11" customFormat="1" ht="18.75" customHeight="1" thickBot="1">
      <c r="A39" s="14" t="s">
        <v>33</v>
      </c>
      <c r="B39" s="12"/>
      <c r="C39" s="12"/>
      <c r="D39" s="21"/>
      <c r="E39" s="12"/>
      <c r="F39" s="30">
        <f>SUM(F24,F37)</f>
        <v>40607128</v>
      </c>
      <c r="G39" s="24"/>
      <c r="H39" s="30">
        <f>SUM(H24,H37)</f>
        <v>33057234</v>
      </c>
      <c r="I39" s="25"/>
      <c r="J39" s="30">
        <f>SUM(J24,J37)</f>
        <v>18707267</v>
      </c>
      <c r="K39" s="24"/>
      <c r="L39" s="30">
        <f>SUM(L24,L37)</f>
        <v>10193157</v>
      </c>
    </row>
    <row r="40" spans="1:12" s="11" customFormat="1" ht="18.75" customHeight="1" thickTop="1">
      <c r="A40" s="14"/>
      <c r="B40" s="12"/>
      <c r="C40" s="12"/>
      <c r="D40" s="21"/>
      <c r="E40" s="12"/>
      <c r="F40" s="23"/>
      <c r="G40" s="24"/>
      <c r="H40" s="23"/>
      <c r="I40" s="25"/>
      <c r="J40" s="23"/>
      <c r="K40" s="24"/>
      <c r="L40" s="23"/>
    </row>
    <row r="41" spans="1:12" s="11" customFormat="1" ht="18.75" customHeight="1">
      <c r="A41" s="14"/>
      <c r="B41" s="12"/>
      <c r="C41" s="12"/>
      <c r="D41" s="21"/>
      <c r="E41" s="12"/>
      <c r="F41" s="23"/>
      <c r="G41" s="24"/>
      <c r="H41" s="23"/>
      <c r="I41" s="25"/>
      <c r="J41" s="23"/>
      <c r="K41" s="24"/>
      <c r="L41" s="23"/>
    </row>
    <row r="42" spans="1:11" ht="18.75" customHeight="1">
      <c r="A42" s="1"/>
      <c r="G42" s="31"/>
      <c r="I42" s="32"/>
      <c r="K42" s="31"/>
    </row>
    <row r="43" spans="1:11" ht="18.75" customHeight="1">
      <c r="A43" s="3" t="s">
        <v>34</v>
      </c>
      <c r="G43" s="31"/>
      <c r="I43" s="32"/>
      <c r="K43" s="31"/>
    </row>
    <row r="44" spans="7:11" ht="18.75" customHeight="1">
      <c r="G44" s="31"/>
      <c r="I44" s="32"/>
      <c r="K44" s="31"/>
    </row>
    <row r="45" spans="7:11" ht="18.75" customHeight="1">
      <c r="G45" s="31"/>
      <c r="I45" s="32"/>
      <c r="K45" s="31"/>
    </row>
    <row r="46" spans="7:11" ht="3" customHeight="1">
      <c r="G46" s="31"/>
      <c r="I46" s="32"/>
      <c r="K46" s="31"/>
    </row>
    <row r="47" spans="1:12" ht="21.75" customHeight="1">
      <c r="A47" s="185" t="s">
        <v>35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</row>
    <row r="48" spans="1:12" ht="21.75" customHeight="1">
      <c r="A48" s="1" t="str">
        <f>A1</f>
        <v>บริษัท พลังงานบริสุทธิ์ จำกัด (มหาชน)  </v>
      </c>
      <c r="B48" s="1"/>
      <c r="C48" s="1"/>
      <c r="G48" s="31"/>
      <c r="I48" s="32"/>
      <c r="K48" s="31"/>
      <c r="L48" s="5"/>
    </row>
    <row r="49" spans="1:11" ht="21.75" customHeight="1">
      <c r="A49" s="1" t="s">
        <v>1</v>
      </c>
      <c r="B49" s="1"/>
      <c r="C49" s="1"/>
      <c r="G49" s="31"/>
      <c r="I49" s="32"/>
      <c r="K49" s="31"/>
    </row>
    <row r="50" spans="1:12" ht="21.75" customHeight="1">
      <c r="A50" s="7" t="str">
        <f>A3</f>
        <v>ณ วันที่ 30 กันยายน พ.ศ. 2559</v>
      </c>
      <c r="B50" s="7"/>
      <c r="C50" s="7"/>
      <c r="D50" s="8"/>
      <c r="E50" s="9"/>
      <c r="F50" s="10"/>
      <c r="G50" s="33"/>
      <c r="H50" s="10"/>
      <c r="I50" s="34"/>
      <c r="J50" s="10"/>
      <c r="K50" s="33"/>
      <c r="L50" s="10"/>
    </row>
    <row r="51" spans="7:11" ht="18.75" customHeight="1">
      <c r="G51" s="31"/>
      <c r="I51" s="32"/>
      <c r="K51" s="31"/>
    </row>
    <row r="52" spans="2:12" s="11" customFormat="1" ht="18.75" customHeight="1">
      <c r="B52" s="12"/>
      <c r="C52" s="12"/>
      <c r="D52" s="13"/>
      <c r="E52" s="14"/>
      <c r="F52" s="15"/>
      <c r="G52" s="16"/>
      <c r="H52" s="17" t="s">
        <v>3</v>
      </c>
      <c r="I52" s="18"/>
      <c r="J52" s="15"/>
      <c r="K52" s="16"/>
      <c r="L52" s="17" t="s">
        <v>4</v>
      </c>
    </row>
    <row r="53" spans="1:12" s="11" customFormat="1" ht="18.75" customHeight="1">
      <c r="A53" s="12"/>
      <c r="B53" s="12"/>
      <c r="C53" s="12"/>
      <c r="D53" s="13"/>
      <c r="E53" s="14"/>
      <c r="F53" s="19"/>
      <c r="G53" s="14"/>
      <c r="H53" s="19"/>
      <c r="I53" s="20"/>
      <c r="J53" s="19"/>
      <c r="K53" s="14"/>
      <c r="L53" s="19" t="s">
        <v>5</v>
      </c>
    </row>
    <row r="54" spans="1:12" s="11" customFormat="1" ht="18.75" customHeight="1">
      <c r="A54" s="12"/>
      <c r="B54" s="12"/>
      <c r="C54" s="12"/>
      <c r="D54" s="13"/>
      <c r="E54" s="14"/>
      <c r="F54" s="19" t="s">
        <v>6</v>
      </c>
      <c r="G54" s="14"/>
      <c r="H54" s="19" t="s">
        <v>7</v>
      </c>
      <c r="I54" s="20"/>
      <c r="J54" s="19" t="s">
        <v>6</v>
      </c>
      <c r="K54" s="14"/>
      <c r="L54" s="19" t="s">
        <v>7</v>
      </c>
    </row>
    <row r="55" spans="1:12" s="11" customFormat="1" ht="18.75" customHeight="1">
      <c r="A55" s="12"/>
      <c r="B55" s="12"/>
      <c r="C55" s="12"/>
      <c r="D55" s="21"/>
      <c r="E55" s="14"/>
      <c r="F55" s="19" t="str">
        <f>+F8</f>
        <v>30 กันยายน</v>
      </c>
      <c r="G55" s="14"/>
      <c r="H55" s="19" t="s">
        <v>9</v>
      </c>
      <c r="I55" s="20"/>
      <c r="J55" s="19" t="str">
        <f>+J8</f>
        <v>30 กันยายน</v>
      </c>
      <c r="K55" s="14"/>
      <c r="L55" s="19" t="s">
        <v>9</v>
      </c>
    </row>
    <row r="56" spans="1:12" s="11" customFormat="1" ht="18.75" customHeight="1">
      <c r="A56" s="12"/>
      <c r="B56" s="12"/>
      <c r="C56" s="12"/>
      <c r="D56" s="21"/>
      <c r="E56" s="14"/>
      <c r="F56" s="19" t="s">
        <v>10</v>
      </c>
      <c r="G56" s="14"/>
      <c r="H56" s="19" t="s">
        <v>11</v>
      </c>
      <c r="I56" s="20"/>
      <c r="J56" s="19" t="s">
        <v>10</v>
      </c>
      <c r="K56" s="14"/>
      <c r="L56" s="19" t="s">
        <v>11</v>
      </c>
    </row>
    <row r="57" spans="1:12" s="11" customFormat="1" ht="18.75" customHeight="1">
      <c r="A57" s="12"/>
      <c r="B57" s="12"/>
      <c r="C57" s="12"/>
      <c r="D57" s="22" t="s">
        <v>12</v>
      </c>
      <c r="E57" s="14"/>
      <c r="F57" s="17" t="s">
        <v>13</v>
      </c>
      <c r="G57" s="14"/>
      <c r="H57" s="17" t="s">
        <v>13</v>
      </c>
      <c r="I57" s="20"/>
      <c r="J57" s="17" t="s">
        <v>13</v>
      </c>
      <c r="K57" s="14"/>
      <c r="L57" s="17" t="s">
        <v>13</v>
      </c>
    </row>
    <row r="58" spans="1:12" s="11" customFormat="1" ht="6" customHeight="1">
      <c r="A58" s="14"/>
      <c r="B58" s="12"/>
      <c r="C58" s="12"/>
      <c r="D58" s="21"/>
      <c r="E58" s="12"/>
      <c r="F58" s="23"/>
      <c r="G58" s="24"/>
      <c r="H58" s="23"/>
      <c r="I58" s="25"/>
      <c r="J58" s="23"/>
      <c r="K58" s="24"/>
      <c r="L58" s="23"/>
    </row>
    <row r="59" spans="1:12" s="11" customFormat="1" ht="18.75" customHeight="1">
      <c r="A59" s="14" t="s">
        <v>36</v>
      </c>
      <c r="B59" s="12"/>
      <c r="C59" s="12"/>
      <c r="D59" s="21"/>
      <c r="E59" s="12"/>
      <c r="F59" s="23"/>
      <c r="G59" s="24"/>
      <c r="H59" s="23"/>
      <c r="I59" s="25"/>
      <c r="J59" s="23"/>
      <c r="K59" s="24"/>
      <c r="L59" s="23"/>
    </row>
    <row r="60" spans="1:12" s="11" customFormat="1" ht="6" customHeight="1">
      <c r="A60" s="14"/>
      <c r="B60" s="12"/>
      <c r="C60" s="12"/>
      <c r="D60" s="21"/>
      <c r="E60" s="12"/>
      <c r="F60" s="23"/>
      <c r="G60" s="24"/>
      <c r="H60" s="23"/>
      <c r="I60" s="25"/>
      <c r="J60" s="23"/>
      <c r="K60" s="24"/>
      <c r="L60" s="23"/>
    </row>
    <row r="61" spans="1:12" s="11" customFormat="1" ht="18.75" customHeight="1">
      <c r="A61" s="14" t="s">
        <v>37</v>
      </c>
      <c r="B61" s="12"/>
      <c r="C61" s="12"/>
      <c r="D61" s="21"/>
      <c r="E61" s="12"/>
      <c r="F61" s="23"/>
      <c r="G61" s="24"/>
      <c r="H61" s="23"/>
      <c r="I61" s="25"/>
      <c r="J61" s="23"/>
      <c r="K61" s="24"/>
      <c r="L61" s="23"/>
    </row>
    <row r="62" spans="1:12" s="11" customFormat="1" ht="6" customHeight="1">
      <c r="A62" s="14"/>
      <c r="B62" s="12"/>
      <c r="C62" s="12"/>
      <c r="D62" s="21"/>
      <c r="E62" s="12"/>
      <c r="F62" s="23"/>
      <c r="G62" s="24"/>
      <c r="H62" s="23"/>
      <c r="I62" s="25"/>
      <c r="J62" s="23"/>
      <c r="K62" s="24"/>
      <c r="L62" s="23"/>
    </row>
    <row r="63" spans="1:12" s="11" customFormat="1" ht="18.75" customHeight="1">
      <c r="A63" s="12" t="s">
        <v>38</v>
      </c>
      <c r="B63" s="12"/>
      <c r="C63" s="12"/>
      <c r="D63" s="21">
        <v>16</v>
      </c>
      <c r="E63" s="12"/>
      <c r="F63" s="23">
        <v>979592</v>
      </c>
      <c r="G63" s="27"/>
      <c r="H63" s="26">
        <v>1690431</v>
      </c>
      <c r="I63" s="26"/>
      <c r="J63" s="26">
        <v>979592</v>
      </c>
      <c r="K63" s="26"/>
      <c r="L63" s="26">
        <v>1542376</v>
      </c>
    </row>
    <row r="64" spans="1:12" s="11" customFormat="1" ht="18.75" customHeight="1">
      <c r="A64" s="12" t="s">
        <v>39</v>
      </c>
      <c r="B64" s="12"/>
      <c r="C64" s="12"/>
      <c r="D64" s="21"/>
      <c r="E64" s="12"/>
      <c r="F64" s="23">
        <v>49141</v>
      </c>
      <c r="G64" s="27"/>
      <c r="H64" s="26">
        <v>89339</v>
      </c>
      <c r="I64" s="26"/>
      <c r="J64" s="26">
        <v>42408</v>
      </c>
      <c r="K64" s="26"/>
      <c r="L64" s="26">
        <v>86907</v>
      </c>
    </row>
    <row r="65" spans="1:12" s="11" customFormat="1" ht="18.75" customHeight="1">
      <c r="A65" s="12" t="s">
        <v>40</v>
      </c>
      <c r="B65" s="12"/>
      <c r="C65" s="12"/>
      <c r="D65" s="21" t="s">
        <v>41</v>
      </c>
      <c r="E65" s="12"/>
      <c r="F65" s="23">
        <v>204179</v>
      </c>
      <c r="G65" s="27"/>
      <c r="H65" s="35">
        <v>192732</v>
      </c>
      <c r="I65" s="26"/>
      <c r="J65" s="26">
        <v>88143</v>
      </c>
      <c r="K65" s="26"/>
      <c r="L65" s="26">
        <v>68695</v>
      </c>
    </row>
    <row r="66" spans="1:12" s="11" customFormat="1" ht="18.75" customHeight="1">
      <c r="A66" s="12" t="s">
        <v>42</v>
      </c>
      <c r="B66" s="12"/>
      <c r="C66" s="12"/>
      <c r="D66" s="21"/>
      <c r="E66" s="12"/>
      <c r="F66" s="23">
        <v>145593</v>
      </c>
      <c r="G66" s="27"/>
      <c r="H66" s="26">
        <v>893403</v>
      </c>
      <c r="I66" s="26"/>
      <c r="J66" s="26">
        <v>0</v>
      </c>
      <c r="K66" s="26"/>
      <c r="L66" s="26">
        <v>0</v>
      </c>
    </row>
    <row r="67" spans="1:12" s="11" customFormat="1" ht="18.75" customHeight="1">
      <c r="A67" s="12" t="s">
        <v>43</v>
      </c>
      <c r="B67" s="12"/>
      <c r="C67" s="12"/>
      <c r="D67" s="21"/>
      <c r="E67" s="12"/>
      <c r="F67" s="23"/>
      <c r="G67" s="27"/>
      <c r="H67" s="23"/>
      <c r="I67" s="26"/>
      <c r="J67" s="26"/>
      <c r="K67" s="26"/>
      <c r="L67" s="26"/>
    </row>
    <row r="68" spans="1:12" s="11" customFormat="1" ht="18.75" customHeight="1">
      <c r="A68" s="12"/>
      <c r="B68" s="12"/>
      <c r="C68" s="12" t="s">
        <v>44</v>
      </c>
      <c r="D68" s="21">
        <v>18</v>
      </c>
      <c r="E68" s="12"/>
      <c r="F68" s="23">
        <v>1146199</v>
      </c>
      <c r="G68" s="27"/>
      <c r="H68" s="26">
        <v>1155880</v>
      </c>
      <c r="I68" s="26"/>
      <c r="J68" s="26">
        <v>0</v>
      </c>
      <c r="K68" s="26"/>
      <c r="L68" s="26">
        <v>12349</v>
      </c>
    </row>
    <row r="69" spans="1:12" s="11" customFormat="1" ht="18.75" customHeight="1">
      <c r="A69" s="12" t="s">
        <v>45</v>
      </c>
      <c r="B69" s="12"/>
      <c r="C69" s="12"/>
      <c r="D69" s="21"/>
      <c r="E69" s="12"/>
      <c r="F69" s="23"/>
      <c r="G69" s="27"/>
      <c r="H69" s="26"/>
      <c r="I69" s="26"/>
      <c r="J69" s="26"/>
      <c r="K69" s="26"/>
      <c r="L69" s="26"/>
    </row>
    <row r="70" spans="1:12" s="11" customFormat="1" ht="18.75" customHeight="1">
      <c r="A70" s="12"/>
      <c r="B70" s="12"/>
      <c r="C70" s="12" t="s">
        <v>44</v>
      </c>
      <c r="D70" s="21"/>
      <c r="E70" s="12"/>
      <c r="F70" s="23">
        <v>7904</v>
      </c>
      <c r="G70" s="27"/>
      <c r="H70" s="26">
        <v>4600</v>
      </c>
      <c r="I70" s="26"/>
      <c r="J70" s="26">
        <v>2277</v>
      </c>
      <c r="K70" s="26"/>
      <c r="L70" s="26">
        <v>2768</v>
      </c>
    </row>
    <row r="71" spans="1:12" s="11" customFormat="1" ht="18.75" customHeight="1">
      <c r="A71" s="12" t="s">
        <v>46</v>
      </c>
      <c r="B71" s="12"/>
      <c r="C71" s="12"/>
      <c r="D71" s="28">
        <v>22.6</v>
      </c>
      <c r="E71" s="12"/>
      <c r="F71" s="23">
        <v>0</v>
      </c>
      <c r="G71" s="27"/>
      <c r="H71" s="26">
        <v>0</v>
      </c>
      <c r="I71" s="26"/>
      <c r="J71" s="26">
        <v>54000</v>
      </c>
      <c r="K71" s="26"/>
      <c r="L71" s="26">
        <v>54000</v>
      </c>
    </row>
    <row r="72" spans="1:12" s="11" customFormat="1" ht="18.75" customHeight="1">
      <c r="A72" s="12" t="s">
        <v>47</v>
      </c>
      <c r="B72" s="12"/>
      <c r="C72" s="12"/>
      <c r="D72" s="21"/>
      <c r="E72" s="12"/>
      <c r="F72" s="23">
        <v>3414</v>
      </c>
      <c r="G72" s="27"/>
      <c r="H72" s="26">
        <v>9177</v>
      </c>
      <c r="I72" s="26"/>
      <c r="J72" s="26">
        <v>3410</v>
      </c>
      <c r="K72" s="26"/>
      <c r="L72" s="26">
        <v>0</v>
      </c>
    </row>
    <row r="73" spans="1:12" s="11" customFormat="1" ht="18.75" customHeight="1">
      <c r="A73" s="12" t="s">
        <v>48</v>
      </c>
      <c r="B73" s="12"/>
      <c r="C73" s="12"/>
      <c r="D73" s="28"/>
      <c r="E73" s="12"/>
      <c r="F73" s="36">
        <v>1642</v>
      </c>
      <c r="G73" s="27"/>
      <c r="H73" s="29">
        <v>453453</v>
      </c>
      <c r="I73" s="26"/>
      <c r="J73" s="29">
        <v>0</v>
      </c>
      <c r="K73" s="26"/>
      <c r="L73" s="29">
        <v>0</v>
      </c>
    </row>
    <row r="74" spans="2:12" s="11" customFormat="1" ht="6" customHeight="1">
      <c r="B74" s="37"/>
      <c r="C74" s="12"/>
      <c r="D74" s="21"/>
      <c r="E74" s="12"/>
      <c r="F74" s="23"/>
      <c r="G74" s="27"/>
      <c r="H74" s="23"/>
      <c r="I74" s="25"/>
      <c r="J74" s="23"/>
      <c r="K74" s="24"/>
      <c r="L74" s="23"/>
    </row>
    <row r="75" spans="1:12" s="11" customFormat="1" ht="18.75" customHeight="1">
      <c r="A75" s="14" t="s">
        <v>49</v>
      </c>
      <c r="C75" s="12"/>
      <c r="D75" s="21"/>
      <c r="E75" s="12"/>
      <c r="F75" s="15">
        <f>SUM(F63:F73)</f>
        <v>2537664</v>
      </c>
      <c r="G75" s="24"/>
      <c r="H75" s="15">
        <f>SUM(H63:H73)</f>
        <v>4489015</v>
      </c>
      <c r="I75" s="25"/>
      <c r="J75" s="15">
        <f>SUM(J63:J73)</f>
        <v>1169830</v>
      </c>
      <c r="K75" s="24"/>
      <c r="L75" s="15">
        <f>SUM(L63:L73)</f>
        <v>1767095</v>
      </c>
    </row>
    <row r="76" spans="1:12" s="11" customFormat="1" ht="14.25" customHeight="1">
      <c r="A76" s="12"/>
      <c r="B76" s="12"/>
      <c r="C76" s="12"/>
      <c r="D76" s="21"/>
      <c r="E76" s="12"/>
      <c r="F76" s="23"/>
      <c r="G76" s="24"/>
      <c r="H76" s="23"/>
      <c r="I76" s="25"/>
      <c r="J76" s="23"/>
      <c r="K76" s="24"/>
      <c r="L76" s="23"/>
    </row>
    <row r="77" spans="1:12" s="11" customFormat="1" ht="18.75" customHeight="1">
      <c r="A77" s="14" t="s">
        <v>50</v>
      </c>
      <c r="B77" s="12"/>
      <c r="C77" s="12"/>
      <c r="D77" s="21"/>
      <c r="E77" s="12"/>
      <c r="F77" s="23"/>
      <c r="G77" s="24"/>
      <c r="H77" s="23"/>
      <c r="I77" s="25"/>
      <c r="J77" s="23"/>
      <c r="K77" s="24"/>
      <c r="L77" s="23"/>
    </row>
    <row r="78" spans="1:12" s="11" customFormat="1" ht="6" customHeight="1">
      <c r="A78" s="14"/>
      <c r="B78" s="12"/>
      <c r="C78" s="12"/>
      <c r="D78" s="21"/>
      <c r="E78" s="12"/>
      <c r="F78" s="23"/>
      <c r="G78" s="24"/>
      <c r="H78" s="23"/>
      <c r="I78" s="25"/>
      <c r="J78" s="23"/>
      <c r="K78" s="24"/>
      <c r="L78" s="23"/>
    </row>
    <row r="79" spans="1:12" s="11" customFormat="1" ht="18.75" customHeight="1">
      <c r="A79" s="12" t="s">
        <v>51</v>
      </c>
      <c r="B79" s="12"/>
      <c r="C79" s="12"/>
      <c r="D79" s="38">
        <v>18</v>
      </c>
      <c r="E79" s="12"/>
      <c r="F79" s="26">
        <v>18431765</v>
      </c>
      <c r="G79" s="24"/>
      <c r="H79" s="26">
        <v>19367869</v>
      </c>
      <c r="I79" s="39"/>
      <c r="J79" s="26">
        <v>0</v>
      </c>
      <c r="K79" s="40"/>
      <c r="L79" s="26">
        <v>0</v>
      </c>
    </row>
    <row r="80" spans="1:12" s="11" customFormat="1" ht="18.75" customHeight="1">
      <c r="A80" s="12" t="s">
        <v>52</v>
      </c>
      <c r="B80" s="12"/>
      <c r="C80" s="12"/>
      <c r="D80" s="38">
        <v>19</v>
      </c>
      <c r="E80" s="12"/>
      <c r="F80" s="26">
        <v>7990838</v>
      </c>
      <c r="G80" s="24"/>
      <c r="H80" s="26">
        <v>0</v>
      </c>
      <c r="I80" s="39"/>
      <c r="J80" s="26">
        <v>7990838</v>
      </c>
      <c r="K80" s="40"/>
      <c r="L80" s="26">
        <v>0</v>
      </c>
    </row>
    <row r="81" spans="1:12" s="11" customFormat="1" ht="18.75" customHeight="1">
      <c r="A81" s="12" t="s">
        <v>53</v>
      </c>
      <c r="B81" s="12"/>
      <c r="C81" s="12"/>
      <c r="D81" s="38"/>
      <c r="E81" s="12"/>
      <c r="F81" s="26">
        <v>803881</v>
      </c>
      <c r="G81" s="24"/>
      <c r="H81" s="26">
        <v>474984</v>
      </c>
      <c r="I81" s="39"/>
      <c r="J81" s="26">
        <v>0</v>
      </c>
      <c r="K81" s="40"/>
      <c r="L81" s="26">
        <v>0</v>
      </c>
    </row>
    <row r="82" spans="1:12" s="11" customFormat="1" ht="18.75" customHeight="1">
      <c r="A82" s="12" t="s">
        <v>54</v>
      </c>
      <c r="B82" s="12"/>
      <c r="C82" s="12"/>
      <c r="D82" s="38"/>
      <c r="E82" s="12"/>
      <c r="F82" s="26">
        <v>1337</v>
      </c>
      <c r="G82" s="24"/>
      <c r="H82" s="26">
        <v>7310</v>
      </c>
      <c r="I82" s="39"/>
      <c r="J82" s="26">
        <v>0</v>
      </c>
      <c r="K82" s="40"/>
      <c r="L82" s="26">
        <v>1723</v>
      </c>
    </row>
    <row r="83" spans="1:12" s="11" customFormat="1" ht="18.75" customHeight="1">
      <c r="A83" s="12" t="s">
        <v>55</v>
      </c>
      <c r="B83" s="12"/>
      <c r="C83" s="12"/>
      <c r="D83" s="38"/>
      <c r="E83" s="12"/>
      <c r="F83" s="26">
        <v>0</v>
      </c>
      <c r="G83" s="24"/>
      <c r="H83" s="26">
        <v>2590</v>
      </c>
      <c r="I83" s="39"/>
      <c r="J83" s="26">
        <v>0</v>
      </c>
      <c r="K83" s="40"/>
      <c r="L83" s="26">
        <v>2909</v>
      </c>
    </row>
    <row r="84" spans="1:12" s="11" customFormat="1" ht="18.75" customHeight="1">
      <c r="A84" s="12" t="s">
        <v>56</v>
      </c>
      <c r="B84" s="12"/>
      <c r="C84" s="12"/>
      <c r="D84" s="21"/>
      <c r="E84" s="12"/>
      <c r="F84" s="26">
        <v>6127</v>
      </c>
      <c r="G84" s="24"/>
      <c r="H84" s="26">
        <v>4972</v>
      </c>
      <c r="I84" s="39"/>
      <c r="J84" s="26">
        <v>3983</v>
      </c>
      <c r="K84" s="40"/>
      <c r="L84" s="26">
        <v>3377</v>
      </c>
    </row>
    <row r="85" spans="1:12" s="11" customFormat="1" ht="18.75" customHeight="1">
      <c r="A85" s="12" t="s">
        <v>57</v>
      </c>
      <c r="B85" s="12"/>
      <c r="C85" s="12"/>
      <c r="D85" s="41">
        <v>22.7</v>
      </c>
      <c r="E85" s="12"/>
      <c r="F85" s="26">
        <v>0</v>
      </c>
      <c r="H85" s="42" t="s">
        <v>58</v>
      </c>
      <c r="J85" s="11">
        <v>605933</v>
      </c>
      <c r="L85" s="11">
        <v>626033</v>
      </c>
    </row>
    <row r="86" spans="1:12" s="11" customFormat="1" ht="18.75" customHeight="1">
      <c r="A86" s="12" t="s">
        <v>59</v>
      </c>
      <c r="B86" s="12"/>
      <c r="C86" s="12"/>
      <c r="D86" s="21"/>
      <c r="E86" s="12"/>
      <c r="F86" s="29">
        <v>276736</v>
      </c>
      <c r="G86" s="24"/>
      <c r="H86" s="29">
        <v>200575</v>
      </c>
      <c r="I86" s="39"/>
      <c r="J86" s="29">
        <v>1593</v>
      </c>
      <c r="K86" s="40"/>
      <c r="L86" s="29">
        <v>1593</v>
      </c>
    </row>
    <row r="87" spans="1:12" s="11" customFormat="1" ht="6" customHeight="1">
      <c r="A87" s="12"/>
      <c r="B87" s="12"/>
      <c r="C87" s="12"/>
      <c r="D87" s="21"/>
      <c r="E87" s="12"/>
      <c r="F87" s="23"/>
      <c r="G87" s="24"/>
      <c r="H87" s="23"/>
      <c r="I87" s="27"/>
      <c r="J87" s="23"/>
      <c r="K87" s="27"/>
      <c r="L87" s="23"/>
    </row>
    <row r="88" spans="1:12" s="11" customFormat="1" ht="18.75" customHeight="1">
      <c r="A88" s="14" t="s">
        <v>60</v>
      </c>
      <c r="C88" s="12"/>
      <c r="D88" s="21"/>
      <c r="E88" s="12"/>
      <c r="F88" s="15">
        <f>SUM(F79:F86)</f>
        <v>27510684</v>
      </c>
      <c r="G88" s="24"/>
      <c r="H88" s="15">
        <f>SUM(H79:H86)</f>
        <v>20058300</v>
      </c>
      <c r="I88" s="25"/>
      <c r="J88" s="15">
        <f>SUM(J79:J86)</f>
        <v>8602347</v>
      </c>
      <c r="K88" s="24"/>
      <c r="L88" s="15">
        <f>SUM(L79:L86)</f>
        <v>635635</v>
      </c>
    </row>
    <row r="89" spans="1:12" s="11" customFormat="1" ht="6" customHeight="1">
      <c r="A89" s="14"/>
      <c r="B89" s="12"/>
      <c r="C89" s="12"/>
      <c r="D89" s="21"/>
      <c r="E89" s="12"/>
      <c r="F89" s="23"/>
      <c r="G89" s="24"/>
      <c r="H89" s="23"/>
      <c r="I89" s="25"/>
      <c r="J89" s="23"/>
      <c r="K89" s="24"/>
      <c r="L89" s="23"/>
    </row>
    <row r="90" spans="1:12" s="11" customFormat="1" ht="18.75" customHeight="1">
      <c r="A90" s="14" t="s">
        <v>61</v>
      </c>
      <c r="B90" s="14"/>
      <c r="C90" s="12"/>
      <c r="D90" s="21"/>
      <c r="E90" s="12"/>
      <c r="F90" s="15">
        <f>SUM(F75,F88)</f>
        <v>30048348</v>
      </c>
      <c r="G90" s="24"/>
      <c r="H90" s="15">
        <f>SUM(H75,H88)</f>
        <v>24547315</v>
      </c>
      <c r="I90" s="25"/>
      <c r="J90" s="15">
        <f>SUM(J75,J88)</f>
        <v>9772177</v>
      </c>
      <c r="K90" s="24"/>
      <c r="L90" s="15">
        <f>SUM(L75,L88)</f>
        <v>2402730</v>
      </c>
    </row>
    <row r="91" spans="1:12" s="11" customFormat="1" ht="18.75" customHeight="1">
      <c r="A91" s="14"/>
      <c r="B91" s="14"/>
      <c r="C91" s="12"/>
      <c r="D91" s="21"/>
      <c r="E91" s="12"/>
      <c r="F91" s="23"/>
      <c r="G91" s="24"/>
      <c r="H91" s="23"/>
      <c r="I91" s="25"/>
      <c r="J91" s="23"/>
      <c r="K91" s="24"/>
      <c r="L91" s="23"/>
    </row>
    <row r="92" spans="7:11" ht="18.75" customHeight="1">
      <c r="G92" s="31"/>
      <c r="I92" s="32"/>
      <c r="K92" s="31"/>
    </row>
    <row r="93" spans="1:11" ht="6.75" customHeight="1">
      <c r="A93" s="6"/>
      <c r="D93" s="6"/>
      <c r="G93" s="31"/>
      <c r="I93" s="43"/>
      <c r="K93" s="43"/>
    </row>
    <row r="94" spans="1:12" ht="21.75" customHeight="1">
      <c r="A94" s="185" t="str">
        <f>A47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41 เป็นส่วนหนึ่งของข้อมูลทางการเงินระหว่างกาลนี้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</row>
    <row r="95" spans="1:11" ht="21.75" customHeight="1">
      <c r="A95" s="1" t="str">
        <f>A1</f>
        <v>บริษัท พลังงานบริสุทธิ์ จำกัด (มหาชน)  </v>
      </c>
      <c r="B95" s="1"/>
      <c r="C95" s="1"/>
      <c r="G95" s="31"/>
      <c r="I95" s="32"/>
      <c r="K95" s="31"/>
    </row>
    <row r="96" spans="1:11" ht="21.75" customHeight="1">
      <c r="A96" s="1" t="s">
        <v>1</v>
      </c>
      <c r="B96" s="1"/>
      <c r="C96" s="1"/>
      <c r="G96" s="31"/>
      <c r="I96" s="32"/>
      <c r="K96" s="31"/>
    </row>
    <row r="97" spans="1:12" ht="21.75" customHeight="1">
      <c r="A97" s="7" t="str">
        <f>A3</f>
        <v>ณ วันที่ 30 กันยายน พ.ศ. 2559</v>
      </c>
      <c r="B97" s="7"/>
      <c r="C97" s="7"/>
      <c r="D97" s="8"/>
      <c r="E97" s="9"/>
      <c r="F97" s="10"/>
      <c r="G97" s="33"/>
      <c r="H97" s="10"/>
      <c r="I97" s="34"/>
      <c r="J97" s="10"/>
      <c r="K97" s="33"/>
      <c r="L97" s="10"/>
    </row>
    <row r="98" spans="7:11" ht="18.75" customHeight="1">
      <c r="G98" s="31"/>
      <c r="I98" s="32"/>
      <c r="K98" s="31"/>
    </row>
    <row r="99" spans="2:12" s="11" customFormat="1" ht="21" customHeight="1">
      <c r="B99" s="12"/>
      <c r="C99" s="12"/>
      <c r="D99" s="13"/>
      <c r="E99" s="14"/>
      <c r="F99" s="15"/>
      <c r="G99" s="16"/>
      <c r="H99" s="17" t="s">
        <v>3</v>
      </c>
      <c r="I99" s="18"/>
      <c r="J99" s="15"/>
      <c r="K99" s="16"/>
      <c r="L99" s="17" t="s">
        <v>4</v>
      </c>
    </row>
    <row r="100" spans="1:12" s="11" customFormat="1" ht="21" customHeight="1">
      <c r="A100" s="12"/>
      <c r="B100" s="12"/>
      <c r="C100" s="12"/>
      <c r="D100" s="13"/>
      <c r="E100" s="14"/>
      <c r="F100" s="19"/>
      <c r="G100" s="14"/>
      <c r="H100" s="19"/>
      <c r="I100" s="20"/>
      <c r="J100" s="19"/>
      <c r="K100" s="14"/>
      <c r="L100" s="19" t="s">
        <v>5</v>
      </c>
    </row>
    <row r="101" spans="1:12" s="11" customFormat="1" ht="21" customHeight="1">
      <c r="A101" s="12"/>
      <c r="B101" s="12"/>
      <c r="C101" s="12"/>
      <c r="D101" s="13"/>
      <c r="E101" s="14"/>
      <c r="F101" s="19" t="s">
        <v>6</v>
      </c>
      <c r="G101" s="14"/>
      <c r="H101" s="19" t="s">
        <v>7</v>
      </c>
      <c r="I101" s="20"/>
      <c r="J101" s="19" t="s">
        <v>6</v>
      </c>
      <c r="K101" s="14"/>
      <c r="L101" s="19" t="s">
        <v>7</v>
      </c>
    </row>
    <row r="102" spans="1:12" s="11" customFormat="1" ht="21" customHeight="1">
      <c r="A102" s="12"/>
      <c r="B102" s="12"/>
      <c r="C102" s="12"/>
      <c r="D102" s="21"/>
      <c r="E102" s="14"/>
      <c r="F102" s="19" t="str">
        <f>+F55</f>
        <v>30 กันยายน</v>
      </c>
      <c r="G102" s="14"/>
      <c r="H102" s="19" t="s">
        <v>9</v>
      </c>
      <c r="I102" s="20"/>
      <c r="J102" s="19" t="str">
        <f>+J55</f>
        <v>30 กันยายน</v>
      </c>
      <c r="K102" s="14"/>
      <c r="L102" s="19" t="s">
        <v>9</v>
      </c>
    </row>
    <row r="103" spans="1:12" s="11" customFormat="1" ht="21" customHeight="1">
      <c r="A103" s="12"/>
      <c r="B103" s="12"/>
      <c r="C103" s="12"/>
      <c r="D103" s="21"/>
      <c r="E103" s="14"/>
      <c r="F103" s="19" t="s">
        <v>10</v>
      </c>
      <c r="G103" s="14"/>
      <c r="H103" s="19" t="s">
        <v>11</v>
      </c>
      <c r="I103" s="20"/>
      <c r="J103" s="19" t="s">
        <v>10</v>
      </c>
      <c r="K103" s="14"/>
      <c r="L103" s="19" t="s">
        <v>11</v>
      </c>
    </row>
    <row r="104" spans="1:12" s="11" customFormat="1" ht="21" customHeight="1">
      <c r="A104" s="12"/>
      <c r="B104" s="12"/>
      <c r="C104" s="12"/>
      <c r="D104" s="21"/>
      <c r="E104" s="14"/>
      <c r="F104" s="17" t="s">
        <v>13</v>
      </c>
      <c r="G104" s="14"/>
      <c r="H104" s="17" t="s">
        <v>13</v>
      </c>
      <c r="I104" s="20"/>
      <c r="J104" s="17" t="s">
        <v>13</v>
      </c>
      <c r="K104" s="14"/>
      <c r="L104" s="17" t="s">
        <v>13</v>
      </c>
    </row>
    <row r="105" spans="1:12" s="11" customFormat="1" ht="6" customHeight="1">
      <c r="A105" s="14"/>
      <c r="B105" s="12"/>
      <c r="C105" s="12"/>
      <c r="D105" s="21"/>
      <c r="E105" s="12"/>
      <c r="F105" s="23"/>
      <c r="G105" s="24"/>
      <c r="H105" s="23"/>
      <c r="I105" s="25"/>
      <c r="J105" s="23"/>
      <c r="K105" s="24"/>
      <c r="L105" s="23"/>
    </row>
    <row r="106" spans="1:12" s="11" customFormat="1" ht="21" customHeight="1">
      <c r="A106" s="14" t="s">
        <v>62</v>
      </c>
      <c r="B106" s="12"/>
      <c r="C106" s="12"/>
      <c r="D106" s="21"/>
      <c r="E106" s="12"/>
      <c r="F106" s="23"/>
      <c r="G106" s="24"/>
      <c r="H106" s="23"/>
      <c r="I106" s="25"/>
      <c r="J106" s="23"/>
      <c r="K106" s="24"/>
      <c r="L106" s="23"/>
    </row>
    <row r="107" spans="1:12" s="11" customFormat="1" ht="6" customHeight="1">
      <c r="A107" s="14"/>
      <c r="B107" s="12"/>
      <c r="C107" s="12"/>
      <c r="D107" s="21"/>
      <c r="E107" s="12"/>
      <c r="F107" s="23"/>
      <c r="G107" s="24"/>
      <c r="H107" s="23"/>
      <c r="I107" s="25"/>
      <c r="J107" s="23"/>
      <c r="K107" s="24"/>
      <c r="L107" s="23"/>
    </row>
    <row r="108" spans="1:12" s="11" customFormat="1" ht="21" customHeight="1">
      <c r="A108" s="14" t="s">
        <v>63</v>
      </c>
      <c r="B108" s="12"/>
      <c r="C108" s="12"/>
      <c r="D108" s="21"/>
      <c r="E108" s="12"/>
      <c r="F108" s="23"/>
      <c r="G108" s="24"/>
      <c r="H108" s="23"/>
      <c r="I108" s="25"/>
      <c r="J108" s="23"/>
      <c r="K108" s="24"/>
      <c r="L108" s="23"/>
    </row>
    <row r="109" spans="1:12" s="11" customFormat="1" ht="6" customHeight="1">
      <c r="A109" s="14"/>
      <c r="B109" s="12"/>
      <c r="C109" s="12"/>
      <c r="D109" s="21"/>
      <c r="E109" s="12"/>
      <c r="F109" s="23"/>
      <c r="G109" s="24"/>
      <c r="H109" s="23"/>
      <c r="I109" s="25"/>
      <c r="J109" s="23"/>
      <c r="K109" s="24"/>
      <c r="L109" s="23"/>
    </row>
    <row r="110" spans="1:12" s="11" customFormat="1" ht="21" customHeight="1">
      <c r="A110" s="12" t="s">
        <v>64</v>
      </c>
      <c r="B110" s="12"/>
      <c r="C110" s="12"/>
      <c r="D110" s="21"/>
      <c r="E110" s="12"/>
      <c r="F110" s="23"/>
      <c r="G110" s="24"/>
      <c r="H110" s="23"/>
      <c r="I110" s="25"/>
      <c r="J110" s="23"/>
      <c r="K110" s="24"/>
      <c r="L110" s="23"/>
    </row>
    <row r="111" spans="1:5" s="11" customFormat="1" ht="21" customHeight="1">
      <c r="A111" s="12"/>
      <c r="B111" s="12" t="s">
        <v>65</v>
      </c>
      <c r="C111" s="12"/>
      <c r="D111" s="21"/>
      <c r="E111" s="12"/>
    </row>
    <row r="112" spans="1:5" s="11" customFormat="1" ht="21" customHeight="1">
      <c r="A112" s="12"/>
      <c r="B112" s="12"/>
      <c r="C112" s="37" t="s">
        <v>66</v>
      </c>
      <c r="D112" s="21"/>
      <c r="E112" s="12"/>
    </row>
    <row r="113" spans="1:12" s="11" customFormat="1" ht="21" customHeight="1" thickBot="1">
      <c r="A113" s="12"/>
      <c r="B113" s="12"/>
      <c r="C113" s="12" t="s">
        <v>67</v>
      </c>
      <c r="D113" s="21"/>
      <c r="E113" s="12"/>
      <c r="F113" s="30">
        <v>373000</v>
      </c>
      <c r="G113" s="24"/>
      <c r="H113" s="30">
        <v>373000</v>
      </c>
      <c r="I113" s="25"/>
      <c r="J113" s="30">
        <v>373000</v>
      </c>
      <c r="K113" s="24"/>
      <c r="L113" s="30">
        <v>373000</v>
      </c>
    </row>
    <row r="114" spans="1:12" s="11" customFormat="1" ht="6" customHeight="1" thickTop="1">
      <c r="A114" s="14"/>
      <c r="B114" s="12"/>
      <c r="C114" s="12"/>
      <c r="D114" s="21"/>
      <c r="E114" s="12"/>
      <c r="F114" s="23"/>
      <c r="G114" s="24"/>
      <c r="H114" s="23"/>
      <c r="I114" s="25"/>
      <c r="J114" s="23"/>
      <c r="K114" s="24"/>
      <c r="L114" s="23"/>
    </row>
    <row r="115" spans="1:5" s="11" customFormat="1" ht="21" customHeight="1">
      <c r="A115" s="12"/>
      <c r="B115" s="12" t="s">
        <v>68</v>
      </c>
      <c r="C115" s="12"/>
      <c r="D115" s="21"/>
      <c r="E115" s="12"/>
    </row>
    <row r="116" spans="1:12" s="11" customFormat="1" ht="21" customHeight="1">
      <c r="A116" s="12"/>
      <c r="B116" s="37"/>
      <c r="C116" s="37" t="s">
        <v>66</v>
      </c>
      <c r="D116" s="21"/>
      <c r="E116" s="12"/>
      <c r="F116" s="23"/>
      <c r="G116" s="24"/>
      <c r="H116" s="26"/>
      <c r="I116" s="26"/>
      <c r="J116" s="26"/>
      <c r="K116" s="26"/>
      <c r="L116" s="26"/>
    </row>
    <row r="117" spans="1:12" s="11" customFormat="1" ht="21" customHeight="1">
      <c r="A117" s="12"/>
      <c r="B117" s="37"/>
      <c r="C117" s="12" t="s">
        <v>69</v>
      </c>
      <c r="D117" s="21"/>
      <c r="E117" s="12"/>
      <c r="F117" s="23">
        <v>373000</v>
      </c>
      <c r="G117" s="24"/>
      <c r="H117" s="26">
        <v>373000</v>
      </c>
      <c r="I117" s="26"/>
      <c r="J117" s="26">
        <v>373000</v>
      </c>
      <c r="K117" s="26"/>
      <c r="L117" s="26">
        <v>373000</v>
      </c>
    </row>
    <row r="118" spans="1:12" s="11" customFormat="1" ht="21" customHeight="1">
      <c r="A118" s="12" t="s">
        <v>70</v>
      </c>
      <c r="B118" s="12"/>
      <c r="C118" s="12"/>
      <c r="D118" s="21"/>
      <c r="E118" s="12"/>
      <c r="F118" s="23">
        <v>3680616</v>
      </c>
      <c r="G118" s="24"/>
      <c r="H118" s="26">
        <v>3680616</v>
      </c>
      <c r="I118" s="26"/>
      <c r="J118" s="26">
        <v>3680616</v>
      </c>
      <c r="K118" s="26"/>
      <c r="L118" s="26">
        <v>3680616</v>
      </c>
    </row>
    <row r="119" spans="1:12" s="11" customFormat="1" ht="21" customHeight="1">
      <c r="A119" s="12" t="s">
        <v>71</v>
      </c>
      <c r="B119" s="12"/>
      <c r="C119" s="12"/>
      <c r="D119" s="21"/>
      <c r="E119" s="12"/>
      <c r="F119" s="23"/>
      <c r="G119" s="24"/>
      <c r="H119" s="23"/>
      <c r="I119" s="25"/>
      <c r="J119" s="23"/>
      <c r="K119" s="24"/>
      <c r="L119" s="23"/>
    </row>
    <row r="120" spans="1:5" s="11" customFormat="1" ht="21" customHeight="1">
      <c r="A120" s="12"/>
      <c r="B120" s="12" t="s">
        <v>72</v>
      </c>
      <c r="C120" s="12"/>
      <c r="D120" s="21"/>
      <c r="E120" s="12"/>
    </row>
    <row r="121" spans="1:12" s="11" customFormat="1" ht="21" customHeight="1">
      <c r="A121" s="12"/>
      <c r="B121" s="37" t="s">
        <v>73</v>
      </c>
      <c r="D121" s="21"/>
      <c r="E121" s="12"/>
      <c r="F121" s="26">
        <v>37300</v>
      </c>
      <c r="G121" s="24"/>
      <c r="H121" s="26">
        <v>37300</v>
      </c>
      <c r="I121" s="40"/>
      <c r="J121" s="26">
        <v>37300</v>
      </c>
      <c r="K121" s="40"/>
      <c r="L121" s="26">
        <v>37300</v>
      </c>
    </row>
    <row r="122" spans="1:12" s="11" customFormat="1" ht="21" customHeight="1">
      <c r="A122" s="12"/>
      <c r="B122" s="12" t="s">
        <v>74</v>
      </c>
      <c r="C122" s="12"/>
      <c r="D122" s="21"/>
      <c r="E122" s="12"/>
      <c r="F122" s="23">
        <v>6509241</v>
      </c>
      <c r="G122" s="24"/>
      <c r="H122" s="23">
        <v>4460973</v>
      </c>
      <c r="I122" s="23"/>
      <c r="J122" s="23">
        <v>4844174</v>
      </c>
      <c r="K122" s="23"/>
      <c r="L122" s="23">
        <v>3699511</v>
      </c>
    </row>
    <row r="123" spans="1:12" s="11" customFormat="1" ht="21" customHeight="1">
      <c r="A123" s="12" t="s">
        <v>75</v>
      </c>
      <c r="B123" s="12"/>
      <c r="C123" s="12"/>
      <c r="D123" s="21"/>
      <c r="E123" s="12"/>
      <c r="F123" s="15">
        <v>-46945</v>
      </c>
      <c r="G123" s="24"/>
      <c r="H123" s="15">
        <v>-46945</v>
      </c>
      <c r="I123" s="23"/>
      <c r="J123" s="15">
        <v>0</v>
      </c>
      <c r="K123" s="23"/>
      <c r="L123" s="15">
        <v>0</v>
      </c>
    </row>
    <row r="124" spans="1:12" s="11" customFormat="1" ht="6" customHeight="1">
      <c r="A124" s="14"/>
      <c r="B124" s="12"/>
      <c r="C124" s="12"/>
      <c r="D124" s="21"/>
      <c r="E124" s="12"/>
      <c r="F124" s="23"/>
      <c r="G124" s="24"/>
      <c r="H124" s="23"/>
      <c r="I124" s="25"/>
      <c r="J124" s="23"/>
      <c r="K124" s="24"/>
      <c r="L124" s="23"/>
    </row>
    <row r="125" spans="1:12" s="11" customFormat="1" ht="21" customHeight="1">
      <c r="A125" s="14" t="s">
        <v>76</v>
      </c>
      <c r="B125" s="12"/>
      <c r="C125" s="12"/>
      <c r="D125" s="23"/>
      <c r="E125" s="12"/>
      <c r="F125" s="11">
        <f>SUM(F117:F123)</f>
        <v>10553212</v>
      </c>
      <c r="G125" s="23"/>
      <c r="H125" s="11">
        <f>SUM(H117:H123)</f>
        <v>8504944</v>
      </c>
      <c r="I125" s="23"/>
      <c r="J125" s="11">
        <f>SUM(J117:J123)</f>
        <v>8935090</v>
      </c>
      <c r="K125" s="23"/>
      <c r="L125" s="11">
        <f>SUM(L117:L123)</f>
        <v>7790427</v>
      </c>
    </row>
    <row r="126" spans="1:12" s="11" customFormat="1" ht="21" customHeight="1">
      <c r="A126" s="12" t="s">
        <v>77</v>
      </c>
      <c r="B126" s="12"/>
      <c r="C126" s="12"/>
      <c r="D126" s="21"/>
      <c r="E126" s="12"/>
      <c r="F126" s="15">
        <v>5568</v>
      </c>
      <c r="G126" s="27"/>
      <c r="H126" s="15">
        <v>4975</v>
      </c>
      <c r="I126" s="27"/>
      <c r="J126" s="15">
        <v>0</v>
      </c>
      <c r="K126" s="27"/>
      <c r="L126" s="15">
        <v>0</v>
      </c>
    </row>
    <row r="127" spans="1:12" s="11" customFormat="1" ht="6" customHeight="1">
      <c r="A127" s="14"/>
      <c r="B127" s="12"/>
      <c r="C127" s="12"/>
      <c r="D127" s="21"/>
      <c r="E127" s="12"/>
      <c r="F127" s="23"/>
      <c r="G127" s="24"/>
      <c r="H127" s="23"/>
      <c r="I127" s="25"/>
      <c r="J127" s="23"/>
      <c r="K127" s="24"/>
      <c r="L127" s="23"/>
    </row>
    <row r="128" spans="1:12" s="11" customFormat="1" ht="21" customHeight="1">
      <c r="A128" s="14" t="s">
        <v>78</v>
      </c>
      <c r="B128" s="14"/>
      <c r="C128" s="12"/>
      <c r="D128" s="21"/>
      <c r="E128" s="12"/>
      <c r="F128" s="15">
        <f>SUM(F125:F126)</f>
        <v>10558780</v>
      </c>
      <c r="G128" s="27"/>
      <c r="H128" s="15">
        <f>SUM(H125:H126)</f>
        <v>8509919</v>
      </c>
      <c r="I128" s="27"/>
      <c r="J128" s="15">
        <f>SUM(J125:J126)</f>
        <v>8935090</v>
      </c>
      <c r="K128" s="27"/>
      <c r="L128" s="15">
        <f>SUM(L125:L126)</f>
        <v>7790427</v>
      </c>
    </row>
    <row r="129" spans="1:12" s="11" customFormat="1" ht="6" customHeight="1">
      <c r="A129" s="14"/>
      <c r="B129" s="12"/>
      <c r="C129" s="12"/>
      <c r="D129" s="21"/>
      <c r="E129" s="12"/>
      <c r="F129" s="23"/>
      <c r="G129" s="24"/>
      <c r="H129" s="23"/>
      <c r="I129" s="25"/>
      <c r="J129" s="23"/>
      <c r="K129" s="24"/>
      <c r="L129" s="23"/>
    </row>
    <row r="130" spans="1:12" s="11" customFormat="1" ht="21" customHeight="1" thickBot="1">
      <c r="A130" s="14" t="s">
        <v>79</v>
      </c>
      <c r="B130" s="12"/>
      <c r="C130" s="12"/>
      <c r="D130" s="21"/>
      <c r="E130" s="12"/>
      <c r="F130" s="30">
        <f>SUM(F90,F128)</f>
        <v>40607128</v>
      </c>
      <c r="G130" s="24"/>
      <c r="H130" s="30">
        <f>SUM(H90,H128)</f>
        <v>33057234</v>
      </c>
      <c r="I130" s="24"/>
      <c r="J130" s="30">
        <f>SUM(J90,J128)</f>
        <v>18707267</v>
      </c>
      <c r="K130" s="24"/>
      <c r="L130" s="30">
        <f>SUM(L90,L128)</f>
        <v>10193157</v>
      </c>
    </row>
    <row r="131" spans="1:12" s="11" customFormat="1" ht="21" customHeight="1" thickTop="1">
      <c r="A131" s="14"/>
      <c r="B131" s="12"/>
      <c r="C131" s="12"/>
      <c r="D131" s="21"/>
      <c r="E131" s="12"/>
      <c r="F131" s="23"/>
      <c r="G131" s="24"/>
      <c r="H131" s="23"/>
      <c r="I131" s="24"/>
      <c r="J131" s="23"/>
      <c r="K131" s="24"/>
      <c r="L131" s="23"/>
    </row>
    <row r="132" spans="1:12" s="11" customFormat="1" ht="21" customHeight="1">
      <c r="A132" s="14"/>
      <c r="B132" s="12"/>
      <c r="C132" s="12"/>
      <c r="D132" s="21"/>
      <c r="E132" s="12"/>
      <c r="F132" s="23"/>
      <c r="G132" s="24"/>
      <c r="H132" s="23"/>
      <c r="I132" s="24"/>
      <c r="J132" s="23"/>
      <c r="K132" s="24"/>
      <c r="L132" s="23"/>
    </row>
    <row r="133" spans="1:12" s="11" customFormat="1" ht="21" customHeight="1">
      <c r="A133" s="14"/>
      <c r="B133" s="12"/>
      <c r="C133" s="12"/>
      <c r="D133" s="21"/>
      <c r="E133" s="12"/>
      <c r="F133" s="23"/>
      <c r="G133" s="24"/>
      <c r="H133" s="23"/>
      <c r="I133" s="24"/>
      <c r="J133" s="23"/>
      <c r="K133" s="24"/>
      <c r="L133" s="23"/>
    </row>
    <row r="134" spans="1:12" s="11" customFormat="1" ht="21" customHeight="1">
      <c r="A134" s="12"/>
      <c r="B134" s="12"/>
      <c r="C134" s="12"/>
      <c r="D134" s="21"/>
      <c r="E134" s="12"/>
      <c r="F134" s="23"/>
      <c r="G134" s="23"/>
      <c r="H134" s="44"/>
      <c r="I134" s="23"/>
      <c r="J134" s="23"/>
      <c r="K134" s="23"/>
      <c r="L134" s="23"/>
    </row>
    <row r="135" spans="7:11" ht="21" customHeight="1">
      <c r="G135" s="31"/>
      <c r="I135" s="32"/>
      <c r="K135" s="31"/>
    </row>
    <row r="136" spans="7:11" ht="15.75" customHeight="1">
      <c r="G136" s="31"/>
      <c r="I136" s="32"/>
      <c r="K136" s="31"/>
    </row>
    <row r="137" spans="1:12" ht="21.75" customHeight="1">
      <c r="A137" s="185" t="str">
        <f>A94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41 เป็นส่วนหนึ่งของข้อมูลทางการเงินระหว่างกาลนี้</v>
      </c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</row>
  </sheetData>
  <sheetProtection/>
  <mergeCells count="3">
    <mergeCell ref="A47:L47"/>
    <mergeCell ref="A94:L94"/>
    <mergeCell ref="A137:L137"/>
  </mergeCells>
  <printOptions/>
  <pageMargins left="0.8" right="0.5" top="0.5" bottom="0.6" header="0.49" footer="0.4"/>
  <pageSetup firstPageNumber="2" useFirstPageNumber="1" fitToHeight="0" fitToWidth="0" horizontalDpi="1200" verticalDpi="1200" orientation="portrait" paperSize="9" r:id="rId1"/>
  <headerFooter>
    <oddFooter>&amp;R&amp;"Angsana New,Regular"&amp;13&amp;P</oddFooter>
  </headerFooter>
  <rowBreaks count="2" manualBreakCount="2">
    <brk id="47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L52"/>
  <sheetViews>
    <sheetView zoomScale="120" zoomScaleNormal="120" zoomScaleSheetLayoutView="100" zoomScalePageLayoutView="0" workbookViewId="0" topLeftCell="A1">
      <selection activeCell="A1" sqref="A1"/>
    </sheetView>
  </sheetViews>
  <sheetFormatPr defaultColWidth="6.8515625" defaultRowHeight="18.75" customHeight="1"/>
  <cols>
    <col min="1" max="2" width="1.1484375" style="47" customWidth="1"/>
    <col min="3" max="3" width="31.00390625" style="47" customWidth="1"/>
    <col min="4" max="4" width="6.7109375" style="46" customWidth="1"/>
    <col min="5" max="5" width="0.71875" style="47" customWidth="1"/>
    <col min="6" max="6" width="11.7109375" style="48" customWidth="1"/>
    <col min="7" max="7" width="0.71875" style="47" customWidth="1"/>
    <col min="8" max="8" width="11.7109375" style="48" customWidth="1"/>
    <col min="9" max="9" width="0.71875" style="46" customWidth="1"/>
    <col min="10" max="10" width="11.7109375" style="48" customWidth="1"/>
    <col min="11" max="11" width="0.71875" style="47" customWidth="1"/>
    <col min="12" max="12" width="11.7109375" style="48" customWidth="1"/>
    <col min="13" max="16384" width="6.8515625" style="51" customWidth="1"/>
  </cols>
  <sheetData>
    <row r="1" spans="1:12" ht="21.75" customHeight="1">
      <c r="A1" s="45" t="str">
        <f>'2-4'!A1</f>
        <v>บริษัท พลังงานบริสุทธิ์ จำกัด (มหาชน)  </v>
      </c>
      <c r="B1" s="45"/>
      <c r="C1" s="45"/>
      <c r="G1" s="49"/>
      <c r="I1" s="50"/>
      <c r="K1" s="49"/>
      <c r="L1" s="5" t="s">
        <v>6</v>
      </c>
    </row>
    <row r="2" spans="1:11" ht="21.75" customHeight="1">
      <c r="A2" s="45" t="s">
        <v>80</v>
      </c>
      <c r="B2" s="45"/>
      <c r="C2" s="45"/>
      <c r="G2" s="49"/>
      <c r="I2" s="50"/>
      <c r="K2" s="49"/>
    </row>
    <row r="3" spans="1:12" ht="21.75" customHeight="1">
      <c r="A3" s="52" t="s">
        <v>81</v>
      </c>
      <c r="B3" s="53"/>
      <c r="C3" s="53"/>
      <c r="D3" s="54"/>
      <c r="E3" s="55"/>
      <c r="F3" s="56"/>
      <c r="G3" s="57"/>
      <c r="H3" s="56"/>
      <c r="I3" s="58"/>
      <c r="J3" s="56"/>
      <c r="K3" s="57"/>
      <c r="L3" s="56"/>
    </row>
    <row r="4" spans="7:11" ht="21" customHeight="1">
      <c r="G4" s="49"/>
      <c r="I4" s="50"/>
      <c r="K4" s="49"/>
    </row>
    <row r="5" spans="1:12" ht="18" customHeight="1">
      <c r="A5" s="51"/>
      <c r="D5" s="59"/>
      <c r="E5" s="45"/>
      <c r="F5" s="56"/>
      <c r="G5" s="60"/>
      <c r="H5" s="61" t="s">
        <v>3</v>
      </c>
      <c r="I5" s="62"/>
      <c r="J5" s="56"/>
      <c r="K5" s="60"/>
      <c r="L5" s="63" t="s">
        <v>4</v>
      </c>
    </row>
    <row r="6" spans="1:12" ht="18" customHeight="1">
      <c r="A6" s="51"/>
      <c r="D6" s="59"/>
      <c r="E6" s="45"/>
      <c r="G6" s="62"/>
      <c r="H6" s="64"/>
      <c r="I6" s="62"/>
      <c r="K6" s="62"/>
      <c r="L6" s="65" t="s">
        <v>5</v>
      </c>
    </row>
    <row r="7" spans="5:12" ht="18" customHeight="1">
      <c r="E7" s="45"/>
      <c r="F7" s="64" t="s">
        <v>10</v>
      </c>
      <c r="G7" s="45"/>
      <c r="H7" s="64" t="s">
        <v>11</v>
      </c>
      <c r="I7" s="66"/>
      <c r="J7" s="64" t="s">
        <v>10</v>
      </c>
      <c r="K7" s="45"/>
      <c r="L7" s="64" t="s">
        <v>11</v>
      </c>
    </row>
    <row r="8" spans="4:12" ht="18" customHeight="1">
      <c r="D8" s="67" t="s">
        <v>12</v>
      </c>
      <c r="E8" s="45"/>
      <c r="F8" s="63" t="s">
        <v>13</v>
      </c>
      <c r="G8" s="68"/>
      <c r="H8" s="63" t="s">
        <v>13</v>
      </c>
      <c r="I8" s="69"/>
      <c r="J8" s="63" t="s">
        <v>13</v>
      </c>
      <c r="K8" s="68"/>
      <c r="L8" s="63" t="s">
        <v>13</v>
      </c>
    </row>
    <row r="9" spans="7:11" ht="6" customHeight="1">
      <c r="G9" s="70"/>
      <c r="I9" s="70"/>
      <c r="K9" s="70"/>
    </row>
    <row r="10" spans="1:12" ht="18" customHeight="1">
      <c r="A10" s="47" t="s">
        <v>82</v>
      </c>
      <c r="F10" s="48">
        <v>1603580</v>
      </c>
      <c r="G10" s="70"/>
      <c r="H10" s="48">
        <v>1630843</v>
      </c>
      <c r="I10" s="70"/>
      <c r="J10" s="48">
        <v>1150298</v>
      </c>
      <c r="K10" s="70"/>
      <c r="L10" s="48">
        <v>1295139</v>
      </c>
    </row>
    <row r="11" spans="1:12" ht="18" customHeight="1">
      <c r="A11" s="47" t="s">
        <v>83</v>
      </c>
      <c r="F11" s="51">
        <v>941890</v>
      </c>
      <c r="G11" s="51"/>
      <c r="H11" s="51">
        <v>644748</v>
      </c>
      <c r="I11" s="51"/>
      <c r="J11" s="4">
        <v>0</v>
      </c>
      <c r="K11" s="51"/>
      <c r="L11" s="4">
        <v>0</v>
      </c>
    </row>
    <row r="12" spans="1:12" ht="18" customHeight="1">
      <c r="A12" s="47" t="s">
        <v>84</v>
      </c>
      <c r="F12" s="48">
        <v>0</v>
      </c>
      <c r="G12" s="70"/>
      <c r="H12" s="48">
        <v>0</v>
      </c>
      <c r="I12" s="70"/>
      <c r="J12" s="48">
        <v>214127</v>
      </c>
      <c r="K12" s="70"/>
      <c r="L12" s="48">
        <v>329550</v>
      </c>
    </row>
    <row r="13" spans="1:12" ht="18" customHeight="1">
      <c r="A13" s="47" t="s">
        <v>85</v>
      </c>
      <c r="F13" s="56">
        <v>4679</v>
      </c>
      <c r="G13" s="70"/>
      <c r="H13" s="56">
        <v>3677</v>
      </c>
      <c r="I13" s="70"/>
      <c r="J13" s="56">
        <v>33095</v>
      </c>
      <c r="K13" s="70"/>
      <c r="L13" s="56">
        <v>60013</v>
      </c>
    </row>
    <row r="14" spans="7:11" ht="6" customHeight="1">
      <c r="G14" s="70"/>
      <c r="I14" s="70"/>
      <c r="K14" s="70"/>
    </row>
    <row r="15" spans="1:12" ht="18" customHeight="1">
      <c r="A15" s="45" t="s">
        <v>87</v>
      </c>
      <c r="B15" s="51"/>
      <c r="C15" s="45"/>
      <c r="F15" s="56">
        <f>SUM(F10:F13)</f>
        <v>2550149</v>
      </c>
      <c r="G15" s="70"/>
      <c r="H15" s="56">
        <f>SUM(H10:H13)</f>
        <v>2279268</v>
      </c>
      <c r="I15" s="70"/>
      <c r="J15" s="56">
        <f>SUM(J10:J13)</f>
        <v>1397520</v>
      </c>
      <c r="K15" s="70"/>
      <c r="L15" s="56">
        <f>SUM(L10:L13)</f>
        <v>1684702</v>
      </c>
    </row>
    <row r="16" spans="7:11" ht="9.75" customHeight="1">
      <c r="G16" s="70"/>
      <c r="I16" s="70"/>
      <c r="K16" s="70"/>
    </row>
    <row r="17" spans="1:12" ht="18" customHeight="1">
      <c r="A17" s="47" t="s">
        <v>88</v>
      </c>
      <c r="D17" s="71"/>
      <c r="F17" s="48">
        <v>-1378113</v>
      </c>
      <c r="G17" s="49"/>
      <c r="H17" s="48">
        <v>-1317114</v>
      </c>
      <c r="I17" s="50"/>
      <c r="J17" s="48">
        <v>-1051504</v>
      </c>
      <c r="K17" s="49"/>
      <c r="L17" s="48">
        <v>-1124088</v>
      </c>
    </row>
    <row r="18" spans="1:12" ht="18" customHeight="1">
      <c r="A18" s="47" t="s">
        <v>89</v>
      </c>
      <c r="F18" s="48">
        <v>-9471</v>
      </c>
      <c r="G18" s="70"/>
      <c r="H18" s="48">
        <v>-14900</v>
      </c>
      <c r="I18" s="70"/>
      <c r="J18" s="48">
        <v>-9472</v>
      </c>
      <c r="K18" s="70"/>
      <c r="L18" s="48">
        <v>-14900</v>
      </c>
    </row>
    <row r="19" spans="1:12" ht="18" customHeight="1">
      <c r="A19" s="47" t="s">
        <v>90</v>
      </c>
      <c r="E19" s="70"/>
      <c r="F19" s="48">
        <v>-94535</v>
      </c>
      <c r="G19" s="70"/>
      <c r="H19" s="48">
        <v>-66603</v>
      </c>
      <c r="I19" s="70"/>
      <c r="J19" s="48">
        <v>-81976</v>
      </c>
      <c r="K19" s="70"/>
      <c r="L19" s="48">
        <v>-52739</v>
      </c>
    </row>
    <row r="20" spans="1:12" ht="18" customHeight="1">
      <c r="A20" s="47" t="s">
        <v>86</v>
      </c>
      <c r="F20" s="56">
        <v>-49920</v>
      </c>
      <c r="G20" s="70"/>
      <c r="H20" s="56">
        <v>45127</v>
      </c>
      <c r="I20" s="70"/>
      <c r="J20" s="56">
        <v>13</v>
      </c>
      <c r="K20" s="70"/>
      <c r="L20" s="56">
        <v>0</v>
      </c>
    </row>
    <row r="21" spans="7:11" ht="6" customHeight="1">
      <c r="G21" s="70"/>
      <c r="I21" s="70"/>
      <c r="K21" s="70"/>
    </row>
    <row r="22" spans="1:12" ht="18" customHeight="1">
      <c r="A22" s="45" t="s">
        <v>91</v>
      </c>
      <c r="B22" s="51"/>
      <c r="F22" s="56">
        <f>SUM(F17:F20)</f>
        <v>-1532039</v>
      </c>
      <c r="G22" s="48"/>
      <c r="H22" s="56">
        <f>SUM(H17:H20)</f>
        <v>-1353490</v>
      </c>
      <c r="I22" s="48"/>
      <c r="J22" s="56">
        <f>SUM(J17:J20)</f>
        <v>-1142939</v>
      </c>
      <c r="K22" s="48"/>
      <c r="L22" s="56">
        <f>SUM(L17:L20)</f>
        <v>-1191727</v>
      </c>
    </row>
    <row r="23" spans="7:11" ht="7.5" customHeight="1">
      <c r="G23" s="48"/>
      <c r="I23" s="48"/>
      <c r="K23" s="48"/>
    </row>
    <row r="24" spans="1:12" ht="18.75">
      <c r="A24" s="45" t="s">
        <v>92</v>
      </c>
      <c r="F24" s="48">
        <f>SUM(F15,F22)</f>
        <v>1018110</v>
      </c>
      <c r="G24" s="48"/>
      <c r="H24" s="48">
        <f>SUM(H15,H22)</f>
        <v>925778</v>
      </c>
      <c r="I24" s="48"/>
      <c r="J24" s="48">
        <f>SUM(J15,J22)</f>
        <v>254581</v>
      </c>
      <c r="K24" s="48"/>
      <c r="L24" s="48">
        <f>SUM(L15,L22)</f>
        <v>492975</v>
      </c>
    </row>
    <row r="25" spans="1:12" ht="18" customHeight="1">
      <c r="A25" s="47" t="s">
        <v>93</v>
      </c>
      <c r="E25" s="70"/>
      <c r="F25" s="56">
        <v>-298415</v>
      </c>
      <c r="G25" s="70"/>
      <c r="H25" s="56">
        <v>-183795</v>
      </c>
      <c r="I25" s="70"/>
      <c r="J25" s="56">
        <v>-67541</v>
      </c>
      <c r="K25" s="70"/>
      <c r="L25" s="56">
        <v>-32700</v>
      </c>
    </row>
    <row r="26" spans="7:11" ht="6" customHeight="1">
      <c r="G26" s="48"/>
      <c r="I26" s="48"/>
      <c r="K26" s="48"/>
    </row>
    <row r="27" spans="1:12" ht="18.75">
      <c r="A27" s="45" t="s">
        <v>94</v>
      </c>
      <c r="F27" s="48">
        <f>SUM(F24:F25)</f>
        <v>719695</v>
      </c>
      <c r="G27" s="48"/>
      <c r="H27" s="48">
        <f>SUM(H24:H25)</f>
        <v>741983</v>
      </c>
      <c r="I27" s="48"/>
      <c r="J27" s="48">
        <f>SUM(J24:J25)</f>
        <v>187040</v>
      </c>
      <c r="K27" s="48"/>
      <c r="L27" s="48">
        <f>SUM(L24:L25)</f>
        <v>460275</v>
      </c>
    </row>
    <row r="28" spans="1:12" ht="18" customHeight="1">
      <c r="A28" s="47" t="s">
        <v>95</v>
      </c>
      <c r="D28" s="46">
        <v>21</v>
      </c>
      <c r="F28" s="56">
        <v>-1579</v>
      </c>
      <c r="G28" s="70"/>
      <c r="H28" s="56">
        <v>-26464</v>
      </c>
      <c r="I28" s="70"/>
      <c r="J28" s="56">
        <v>11224</v>
      </c>
      <c r="K28" s="70"/>
      <c r="L28" s="56">
        <v>-11283</v>
      </c>
    </row>
    <row r="29" spans="7:11" ht="6" customHeight="1">
      <c r="G29" s="70"/>
      <c r="I29" s="70"/>
      <c r="K29" s="70"/>
    </row>
    <row r="30" spans="1:12" ht="18" customHeight="1">
      <c r="A30" s="45" t="s">
        <v>96</v>
      </c>
      <c r="F30" s="56">
        <f>SUM(F27:F28)</f>
        <v>718116</v>
      </c>
      <c r="G30" s="48"/>
      <c r="H30" s="56">
        <f>SUM(H27:H28)</f>
        <v>715519</v>
      </c>
      <c r="I30" s="48"/>
      <c r="J30" s="56">
        <f>SUM(J27:J28)</f>
        <v>198264</v>
      </c>
      <c r="K30" s="48"/>
      <c r="L30" s="56">
        <f>SUM(L27:L28)</f>
        <v>448992</v>
      </c>
    </row>
    <row r="31" spans="7:11" ht="6" customHeight="1">
      <c r="G31" s="48"/>
      <c r="I31" s="48"/>
      <c r="K31" s="48"/>
    </row>
    <row r="32" spans="1:12" ht="18" customHeight="1">
      <c r="A32" s="45" t="s">
        <v>97</v>
      </c>
      <c r="F32" s="56">
        <v>0</v>
      </c>
      <c r="G32" s="48"/>
      <c r="H32" s="56">
        <v>0</v>
      </c>
      <c r="I32" s="48"/>
      <c r="J32" s="56">
        <v>0</v>
      </c>
      <c r="K32" s="48"/>
      <c r="L32" s="56">
        <v>0</v>
      </c>
    </row>
    <row r="33" spans="1:11" ht="6" customHeight="1">
      <c r="A33" s="45"/>
      <c r="G33" s="48"/>
      <c r="I33" s="48"/>
      <c r="K33" s="48"/>
    </row>
    <row r="34" spans="1:12" ht="18" customHeight="1" thickBot="1">
      <c r="A34" s="45" t="s">
        <v>98</v>
      </c>
      <c r="F34" s="72">
        <f>F30</f>
        <v>718116</v>
      </c>
      <c r="G34" s="48"/>
      <c r="H34" s="72">
        <f>H30</f>
        <v>715519</v>
      </c>
      <c r="I34" s="48"/>
      <c r="J34" s="72">
        <f>J30</f>
        <v>198264</v>
      </c>
      <c r="K34" s="48"/>
      <c r="L34" s="72">
        <f>L30</f>
        <v>448992</v>
      </c>
    </row>
    <row r="35" spans="7:11" ht="9.75" customHeight="1" thickTop="1">
      <c r="G35" s="48"/>
      <c r="I35" s="48"/>
      <c r="K35" s="48"/>
    </row>
    <row r="36" spans="1:11" ht="18" customHeight="1">
      <c r="A36" s="45" t="s">
        <v>99</v>
      </c>
      <c r="G36" s="49"/>
      <c r="I36" s="50"/>
      <c r="K36" s="49"/>
    </row>
    <row r="37" spans="1:12" ht="18" customHeight="1">
      <c r="A37" s="51"/>
      <c r="B37" s="73" t="s">
        <v>100</v>
      </c>
      <c r="F37" s="48">
        <v>718012</v>
      </c>
      <c r="G37" s="74"/>
      <c r="H37" s="48">
        <v>715303</v>
      </c>
      <c r="I37" s="74"/>
      <c r="J37" s="48">
        <v>198264</v>
      </c>
      <c r="K37" s="74"/>
      <c r="L37" s="48">
        <v>448992</v>
      </c>
    </row>
    <row r="38" spans="1:12" ht="18" customHeight="1">
      <c r="A38" s="51"/>
      <c r="B38" s="75" t="s">
        <v>101</v>
      </c>
      <c r="F38" s="56">
        <v>104</v>
      </c>
      <c r="G38" s="74"/>
      <c r="H38" s="56">
        <v>216</v>
      </c>
      <c r="I38" s="74"/>
      <c r="J38" s="76">
        <v>0</v>
      </c>
      <c r="K38" s="74"/>
      <c r="L38" s="76">
        <v>0</v>
      </c>
    </row>
    <row r="39" spans="1:12" ht="6" customHeight="1">
      <c r="A39" s="77"/>
      <c r="F39" s="74"/>
      <c r="G39" s="74"/>
      <c r="I39" s="74"/>
      <c r="J39" s="74"/>
      <c r="K39" s="74"/>
      <c r="L39" s="74"/>
    </row>
    <row r="40" spans="1:12" ht="18" customHeight="1" thickBot="1">
      <c r="A40" s="77"/>
      <c r="F40" s="72">
        <f>SUM(F37:F38)</f>
        <v>718116</v>
      </c>
      <c r="G40" s="74"/>
      <c r="H40" s="72">
        <f>SUM(H37:H38)</f>
        <v>715519</v>
      </c>
      <c r="I40" s="74"/>
      <c r="J40" s="72">
        <f>SUM(J37:J38)</f>
        <v>198264</v>
      </c>
      <c r="K40" s="74"/>
      <c r="L40" s="72">
        <f>SUM(L37:L38)</f>
        <v>448992</v>
      </c>
    </row>
    <row r="41" spans="1:11" ht="9.75" customHeight="1" thickTop="1">
      <c r="A41" s="77"/>
      <c r="G41" s="74"/>
      <c r="I41" s="74"/>
      <c r="K41" s="74"/>
    </row>
    <row r="42" spans="1:12" ht="18.75" customHeight="1">
      <c r="A42" s="68" t="s">
        <v>102</v>
      </c>
      <c r="F42" s="74"/>
      <c r="G42" s="74"/>
      <c r="H42" s="74"/>
      <c r="I42" s="74"/>
      <c r="J42" s="74"/>
      <c r="K42" s="74"/>
      <c r="L42" s="74"/>
    </row>
    <row r="43" spans="1:12" ht="18.75" customHeight="1">
      <c r="A43" s="51"/>
      <c r="B43" s="75" t="s">
        <v>100</v>
      </c>
      <c r="F43" s="48">
        <v>718012</v>
      </c>
      <c r="G43" s="74"/>
      <c r="H43" s="48">
        <v>715303</v>
      </c>
      <c r="I43" s="74"/>
      <c r="J43" s="48">
        <v>198264</v>
      </c>
      <c r="K43" s="74"/>
      <c r="L43" s="48">
        <v>448992</v>
      </c>
    </row>
    <row r="44" spans="1:12" ht="18" customHeight="1">
      <c r="A44" s="51"/>
      <c r="B44" s="75" t="s">
        <v>101</v>
      </c>
      <c r="F44" s="56">
        <v>104</v>
      </c>
      <c r="G44" s="74"/>
      <c r="H44" s="56">
        <v>216</v>
      </c>
      <c r="I44" s="74"/>
      <c r="J44" s="76">
        <v>0</v>
      </c>
      <c r="K44" s="74"/>
      <c r="L44" s="76">
        <v>0</v>
      </c>
    </row>
    <row r="45" spans="1:12" ht="6" customHeight="1">
      <c r="A45" s="77"/>
      <c r="G45" s="74"/>
      <c r="H45" s="74"/>
      <c r="I45" s="74"/>
      <c r="J45" s="74"/>
      <c r="K45" s="74"/>
      <c r="L45" s="74"/>
    </row>
    <row r="46" spans="1:12" ht="18" customHeight="1" thickBot="1">
      <c r="A46" s="77"/>
      <c r="F46" s="72">
        <f>SUM(F43:F44)</f>
        <v>718116</v>
      </c>
      <c r="G46" s="74"/>
      <c r="H46" s="72">
        <f>SUM(H43:H44)</f>
        <v>715519</v>
      </c>
      <c r="I46" s="74"/>
      <c r="J46" s="72">
        <f>SUM(J43:J44)</f>
        <v>198264</v>
      </c>
      <c r="K46" s="74"/>
      <c r="L46" s="72">
        <f>SUM(L43:L44)</f>
        <v>448992</v>
      </c>
    </row>
    <row r="47" spans="1:12" ht="9.75" customHeight="1" thickTop="1">
      <c r="A47" s="77"/>
      <c r="B47" s="77"/>
      <c r="C47" s="77"/>
      <c r="D47" s="69"/>
      <c r="E47" s="68"/>
      <c r="F47" s="78"/>
      <c r="G47" s="68"/>
      <c r="H47" s="78"/>
      <c r="I47" s="69"/>
      <c r="J47" s="78"/>
      <c r="K47" s="68"/>
      <c r="L47" s="78"/>
    </row>
    <row r="48" spans="1:12" ht="18" customHeight="1">
      <c r="A48" s="68" t="s">
        <v>103</v>
      </c>
      <c r="B48" s="77"/>
      <c r="C48" s="77"/>
      <c r="D48" s="79"/>
      <c r="E48" s="80"/>
      <c r="F48" s="80"/>
      <c r="G48" s="80"/>
      <c r="H48" s="80"/>
      <c r="I48" s="80"/>
      <c r="J48" s="80"/>
      <c r="K48" s="80"/>
      <c r="L48" s="80"/>
    </row>
    <row r="49" spans="1:12" ht="15" customHeight="1">
      <c r="A49" s="68"/>
      <c r="B49" s="77" t="s">
        <v>104</v>
      </c>
      <c r="C49" s="77"/>
      <c r="D49" s="79">
        <v>7</v>
      </c>
      <c r="E49" s="77"/>
      <c r="F49" s="81">
        <f>F40/3730000</f>
        <v>0.19252439678284183</v>
      </c>
      <c r="G49" s="82"/>
      <c r="H49" s="81">
        <v>0.19</v>
      </c>
      <c r="I49" s="83"/>
      <c r="J49" s="81">
        <f>J40/3730000</f>
        <v>0.053153887399463806</v>
      </c>
      <c r="K49" s="82"/>
      <c r="L49" s="81">
        <v>0.12</v>
      </c>
    </row>
    <row r="50" spans="1:12" ht="15" customHeight="1">
      <c r="A50" s="68"/>
      <c r="B50" s="77"/>
      <c r="C50" s="77"/>
      <c r="D50" s="79"/>
      <c r="E50" s="77"/>
      <c r="F50" s="81"/>
      <c r="G50" s="82"/>
      <c r="H50" s="81"/>
      <c r="I50" s="83"/>
      <c r="J50" s="81"/>
      <c r="K50" s="82"/>
      <c r="L50" s="81"/>
    </row>
    <row r="51" spans="1:12" ht="9" customHeight="1">
      <c r="A51" s="68"/>
      <c r="B51" s="77"/>
      <c r="C51" s="77"/>
      <c r="D51" s="79"/>
      <c r="E51" s="77"/>
      <c r="F51" s="81"/>
      <c r="G51" s="82"/>
      <c r="H51" s="81"/>
      <c r="I51" s="83"/>
      <c r="J51" s="81"/>
      <c r="K51" s="82"/>
      <c r="L51" s="81"/>
    </row>
    <row r="52" spans="1:12" s="6" customFormat="1" ht="21.75" customHeight="1">
      <c r="A52" s="185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41 เป็นส่วนหนึ่งของข้อมูลทางการเงินระหว่างกาลนี้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</row>
  </sheetData>
  <sheetProtection/>
  <mergeCells count="1">
    <mergeCell ref="A52:L52"/>
  </mergeCells>
  <printOptions/>
  <pageMargins left="0.8" right="0.5" top="0.5" bottom="0.6" header="0.49" footer="0.4"/>
  <pageSetup firstPageNumber="5" useFirstPageNumber="1" fitToHeight="0" horizontalDpi="1200" verticalDpi="1200" orientation="portrait" paperSize="9" r:id="rId1"/>
  <headerFooter>
    <oddFooter>&amp;R&amp;"Angsana New,Regular"&amp;13&amp;P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L51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6.8515625" defaultRowHeight="18.75" customHeight="1"/>
  <cols>
    <col min="1" max="2" width="1.1484375" style="47" customWidth="1"/>
    <col min="3" max="3" width="31.00390625" style="47" customWidth="1"/>
    <col min="4" max="4" width="6.7109375" style="46" customWidth="1"/>
    <col min="5" max="5" width="0.71875" style="47" customWidth="1"/>
    <col min="6" max="6" width="11.7109375" style="48" customWidth="1"/>
    <col min="7" max="7" width="0.71875" style="47" customWidth="1"/>
    <col min="8" max="8" width="11.7109375" style="48" customWidth="1"/>
    <col min="9" max="9" width="0.71875" style="46" customWidth="1"/>
    <col min="10" max="10" width="11.7109375" style="48" customWidth="1"/>
    <col min="11" max="11" width="0.71875" style="47" customWidth="1"/>
    <col min="12" max="12" width="11.7109375" style="48" customWidth="1"/>
    <col min="13" max="16384" width="6.8515625" style="51" customWidth="1"/>
  </cols>
  <sheetData>
    <row r="1" spans="1:12" ht="21.75" customHeight="1">
      <c r="A1" s="45" t="str">
        <f>'2-4'!A1</f>
        <v>บริษัท พลังงานบริสุทธิ์ จำกัด (มหาชน)  </v>
      </c>
      <c r="B1" s="45"/>
      <c r="C1" s="45"/>
      <c r="G1" s="49"/>
      <c r="I1" s="50"/>
      <c r="K1" s="49"/>
      <c r="L1" s="5" t="s">
        <v>6</v>
      </c>
    </row>
    <row r="2" spans="1:11" ht="21.75" customHeight="1">
      <c r="A2" s="45" t="s">
        <v>80</v>
      </c>
      <c r="B2" s="45"/>
      <c r="C2" s="45"/>
      <c r="G2" s="49"/>
      <c r="I2" s="50"/>
      <c r="K2" s="49"/>
    </row>
    <row r="3" spans="1:12" ht="21.75" customHeight="1">
      <c r="A3" s="52" t="s">
        <v>105</v>
      </c>
      <c r="B3" s="53"/>
      <c r="C3" s="53"/>
      <c r="D3" s="54"/>
      <c r="E3" s="55"/>
      <c r="F3" s="56"/>
      <c r="G3" s="57"/>
      <c r="H3" s="56"/>
      <c r="I3" s="58"/>
      <c r="J3" s="56"/>
      <c r="K3" s="57"/>
      <c r="L3" s="56"/>
    </row>
    <row r="4" spans="7:11" ht="21" customHeight="1">
      <c r="G4" s="49"/>
      <c r="I4" s="50"/>
      <c r="K4" s="49"/>
    </row>
    <row r="5" spans="1:12" ht="18" customHeight="1">
      <c r="A5" s="51"/>
      <c r="D5" s="59"/>
      <c r="E5" s="45"/>
      <c r="F5" s="56"/>
      <c r="G5" s="60"/>
      <c r="H5" s="61" t="s">
        <v>3</v>
      </c>
      <c r="I5" s="62"/>
      <c r="J5" s="56"/>
      <c r="K5" s="60"/>
      <c r="L5" s="63" t="s">
        <v>4</v>
      </c>
    </row>
    <row r="6" spans="1:12" ht="18" customHeight="1">
      <c r="A6" s="51"/>
      <c r="D6" s="59"/>
      <c r="E6" s="45"/>
      <c r="G6" s="62"/>
      <c r="H6" s="64"/>
      <c r="I6" s="62"/>
      <c r="K6" s="62"/>
      <c r="L6" s="65" t="s">
        <v>5</v>
      </c>
    </row>
    <row r="7" spans="5:12" ht="18" customHeight="1">
      <c r="E7" s="45"/>
      <c r="F7" s="64" t="s">
        <v>10</v>
      </c>
      <c r="G7" s="45"/>
      <c r="H7" s="64" t="s">
        <v>11</v>
      </c>
      <c r="I7" s="66"/>
      <c r="J7" s="64" t="s">
        <v>10</v>
      </c>
      <c r="K7" s="45"/>
      <c r="L7" s="64" t="s">
        <v>11</v>
      </c>
    </row>
    <row r="8" spans="4:12" ht="18" customHeight="1">
      <c r="D8" s="67" t="s">
        <v>12</v>
      </c>
      <c r="E8" s="45"/>
      <c r="F8" s="63" t="s">
        <v>13</v>
      </c>
      <c r="G8" s="68"/>
      <c r="H8" s="63" t="s">
        <v>13</v>
      </c>
      <c r="I8" s="69"/>
      <c r="J8" s="63" t="s">
        <v>13</v>
      </c>
      <c r="K8" s="68"/>
      <c r="L8" s="63" t="s">
        <v>13</v>
      </c>
    </row>
    <row r="9" spans="7:11" ht="6" customHeight="1">
      <c r="G9" s="70"/>
      <c r="I9" s="70"/>
      <c r="K9" s="70"/>
    </row>
    <row r="10" spans="1:12" ht="18" customHeight="1">
      <c r="A10" s="47" t="s">
        <v>82</v>
      </c>
      <c r="F10" s="48">
        <v>5407189</v>
      </c>
      <c r="G10" s="70"/>
      <c r="H10" s="51">
        <v>4863166</v>
      </c>
      <c r="I10" s="51"/>
      <c r="J10" s="4">
        <v>4090144</v>
      </c>
      <c r="K10" s="51"/>
      <c r="L10" s="4">
        <v>3852454</v>
      </c>
    </row>
    <row r="11" spans="1:12" ht="18" customHeight="1">
      <c r="A11" s="47" t="s">
        <v>83</v>
      </c>
      <c r="F11" s="51">
        <v>2707067</v>
      </c>
      <c r="G11" s="51"/>
      <c r="H11" s="51">
        <v>1919745</v>
      </c>
      <c r="I11" s="51"/>
      <c r="J11" s="4">
        <v>0</v>
      </c>
      <c r="K11" s="51"/>
      <c r="L11" s="4">
        <v>0</v>
      </c>
    </row>
    <row r="12" spans="1:12" ht="18" customHeight="1">
      <c r="A12" s="47" t="s">
        <v>84</v>
      </c>
      <c r="D12" s="46">
        <v>12</v>
      </c>
      <c r="F12" s="48">
        <v>0</v>
      </c>
      <c r="G12" s="70"/>
      <c r="H12" s="48">
        <v>0</v>
      </c>
      <c r="I12" s="70"/>
      <c r="J12" s="48">
        <v>1418052</v>
      </c>
      <c r="K12" s="70"/>
      <c r="L12" s="48">
        <v>1003567</v>
      </c>
    </row>
    <row r="13" spans="1:12" ht="18" customHeight="1">
      <c r="A13" s="47" t="s">
        <v>85</v>
      </c>
      <c r="F13" s="56">
        <v>37190</v>
      </c>
      <c r="G13" s="70"/>
      <c r="H13" s="56">
        <v>11881</v>
      </c>
      <c r="I13" s="70"/>
      <c r="J13" s="56">
        <v>80839</v>
      </c>
      <c r="K13" s="70"/>
      <c r="L13" s="56">
        <v>107161</v>
      </c>
    </row>
    <row r="14" spans="7:11" ht="6" customHeight="1">
      <c r="G14" s="70"/>
      <c r="I14" s="70"/>
      <c r="K14" s="70"/>
    </row>
    <row r="15" spans="1:12" ht="18" customHeight="1">
      <c r="A15" s="45" t="s">
        <v>87</v>
      </c>
      <c r="B15" s="51"/>
      <c r="C15" s="45"/>
      <c r="F15" s="56">
        <f>SUM(F10:F14)</f>
        <v>8151446</v>
      </c>
      <c r="G15" s="70"/>
      <c r="H15" s="56">
        <f>SUM(H10:H14)</f>
        <v>6794792</v>
      </c>
      <c r="I15" s="70"/>
      <c r="J15" s="56">
        <f>SUM(J10:J14)</f>
        <v>5589035</v>
      </c>
      <c r="K15" s="70"/>
      <c r="L15" s="56">
        <f>SUM(L10:L14)</f>
        <v>4963182</v>
      </c>
    </row>
    <row r="16" spans="7:11" ht="10.5" customHeight="1">
      <c r="G16" s="70"/>
      <c r="I16" s="70"/>
      <c r="K16" s="70"/>
    </row>
    <row r="17" spans="1:12" ht="18" customHeight="1">
      <c r="A17" s="47" t="s">
        <v>88</v>
      </c>
      <c r="D17" s="71"/>
      <c r="F17" s="48">
        <v>-4545784</v>
      </c>
      <c r="G17" s="49"/>
      <c r="H17" s="48">
        <v>-3982193</v>
      </c>
      <c r="I17" s="50"/>
      <c r="J17" s="48">
        <v>-3714619</v>
      </c>
      <c r="K17" s="49"/>
      <c r="L17" s="48">
        <v>-3440755</v>
      </c>
    </row>
    <row r="18" spans="1:12" ht="18" customHeight="1">
      <c r="A18" s="47" t="s">
        <v>89</v>
      </c>
      <c r="F18" s="48">
        <v>-39107</v>
      </c>
      <c r="G18" s="70"/>
      <c r="H18" s="48">
        <v>-42916</v>
      </c>
      <c r="I18" s="70"/>
      <c r="J18" s="48">
        <v>-39107</v>
      </c>
      <c r="K18" s="70"/>
      <c r="L18" s="48">
        <v>-42916</v>
      </c>
    </row>
    <row r="19" spans="1:12" ht="18" customHeight="1">
      <c r="A19" s="47" t="s">
        <v>90</v>
      </c>
      <c r="E19" s="70"/>
      <c r="F19" s="48">
        <v>-304812</v>
      </c>
      <c r="G19" s="70"/>
      <c r="H19" s="48">
        <v>-270610</v>
      </c>
      <c r="I19" s="70"/>
      <c r="J19" s="48">
        <v>-211895</v>
      </c>
      <c r="K19" s="70"/>
      <c r="L19" s="48">
        <v>-194218</v>
      </c>
    </row>
    <row r="20" spans="1:12" ht="18" customHeight="1">
      <c r="A20" s="47" t="s">
        <v>86</v>
      </c>
      <c r="F20" s="56">
        <v>-78258</v>
      </c>
      <c r="G20" s="70"/>
      <c r="H20" s="56">
        <v>46395</v>
      </c>
      <c r="I20" s="70"/>
      <c r="J20" s="56">
        <v>86</v>
      </c>
      <c r="K20" s="70"/>
      <c r="L20" s="56">
        <v>0</v>
      </c>
    </row>
    <row r="21" spans="7:11" ht="6" customHeight="1">
      <c r="G21" s="70"/>
      <c r="I21" s="70"/>
      <c r="K21" s="70"/>
    </row>
    <row r="22" spans="1:12" ht="18" customHeight="1">
      <c r="A22" s="45" t="s">
        <v>91</v>
      </c>
      <c r="B22" s="51"/>
      <c r="F22" s="56">
        <f>SUM(F17:F20)</f>
        <v>-4967961</v>
      </c>
      <c r="G22" s="48"/>
      <c r="H22" s="56">
        <f>SUM(H17:H20)</f>
        <v>-4249324</v>
      </c>
      <c r="I22" s="48"/>
      <c r="J22" s="56">
        <f>SUM(J17:J20)</f>
        <v>-3965535</v>
      </c>
      <c r="K22" s="48"/>
      <c r="L22" s="56">
        <f>SUM(L17:L20)</f>
        <v>-3677889</v>
      </c>
    </row>
    <row r="23" spans="7:11" ht="10.5" customHeight="1">
      <c r="G23" s="48"/>
      <c r="I23" s="48"/>
      <c r="K23" s="48"/>
    </row>
    <row r="24" spans="1:12" ht="18.75">
      <c r="A24" s="45" t="s">
        <v>92</v>
      </c>
      <c r="F24" s="48">
        <f>SUM(F15,F22)</f>
        <v>3183485</v>
      </c>
      <c r="G24" s="48"/>
      <c r="H24" s="48">
        <f>SUM(H15,H22)</f>
        <v>2545468</v>
      </c>
      <c r="I24" s="48"/>
      <c r="J24" s="48">
        <f>SUM(J15,J22)</f>
        <v>1623500</v>
      </c>
      <c r="K24" s="48"/>
      <c r="L24" s="48">
        <f>SUM(L15,L22)</f>
        <v>1285293</v>
      </c>
    </row>
    <row r="25" spans="1:12" ht="18" customHeight="1">
      <c r="A25" s="47" t="s">
        <v>93</v>
      </c>
      <c r="E25" s="70"/>
      <c r="F25" s="56">
        <v>-746079</v>
      </c>
      <c r="G25" s="70"/>
      <c r="H25" s="56">
        <v>-480066</v>
      </c>
      <c r="I25" s="70"/>
      <c r="J25" s="56">
        <v>-107347</v>
      </c>
      <c r="K25" s="70"/>
      <c r="L25" s="56">
        <v>-82645</v>
      </c>
    </row>
    <row r="26" spans="7:11" ht="10.5" customHeight="1">
      <c r="G26" s="48"/>
      <c r="I26" s="48"/>
      <c r="K26" s="48"/>
    </row>
    <row r="27" spans="1:12" ht="18.75">
      <c r="A27" s="45" t="s">
        <v>94</v>
      </c>
      <c r="F27" s="48">
        <f>SUM(F24:F25)</f>
        <v>2437406</v>
      </c>
      <c r="G27" s="48"/>
      <c r="H27" s="48">
        <f>SUM(H24:H25)</f>
        <v>2065402</v>
      </c>
      <c r="I27" s="48"/>
      <c r="J27" s="48">
        <f>SUM(J24:J25)</f>
        <v>1516153</v>
      </c>
      <c r="K27" s="48"/>
      <c r="L27" s="48">
        <f>SUM(L24:L25)</f>
        <v>1202648</v>
      </c>
    </row>
    <row r="28" spans="1:12" ht="18" customHeight="1">
      <c r="A28" s="47" t="s">
        <v>95</v>
      </c>
      <c r="D28" s="46">
        <v>21</v>
      </c>
      <c r="F28" s="56">
        <v>-15595</v>
      </c>
      <c r="G28" s="70"/>
      <c r="H28" s="56">
        <v>-28270</v>
      </c>
      <c r="I28" s="70"/>
      <c r="J28" s="56">
        <v>1510</v>
      </c>
      <c r="K28" s="70"/>
      <c r="L28" s="56">
        <v>-12950</v>
      </c>
    </row>
    <row r="29" spans="7:11" ht="6" customHeight="1">
      <c r="G29" s="70"/>
      <c r="I29" s="70"/>
      <c r="K29" s="70"/>
    </row>
    <row r="30" spans="1:12" ht="18" customHeight="1">
      <c r="A30" s="45" t="s">
        <v>96</v>
      </c>
      <c r="F30" s="56">
        <f>SUM(F27:F28)</f>
        <v>2421811</v>
      </c>
      <c r="G30" s="48"/>
      <c r="H30" s="56">
        <f>SUM(H27:H28)</f>
        <v>2037132</v>
      </c>
      <c r="I30" s="48"/>
      <c r="J30" s="56">
        <f>SUM(J27:J28)</f>
        <v>1517663</v>
      </c>
      <c r="K30" s="48"/>
      <c r="L30" s="56">
        <f>SUM(L27:L28)</f>
        <v>1189698</v>
      </c>
    </row>
    <row r="31" spans="6:12" ht="10.5" customHeight="1">
      <c r="F31" s="84"/>
      <c r="G31" s="84"/>
      <c r="H31" s="84"/>
      <c r="I31" s="84"/>
      <c r="J31" s="84"/>
      <c r="K31" s="84"/>
      <c r="L31" s="84"/>
    </row>
    <row r="32" spans="1:12" ht="18" customHeight="1">
      <c r="A32" s="45" t="s">
        <v>97</v>
      </c>
      <c r="F32" s="56">
        <v>0</v>
      </c>
      <c r="G32" s="48"/>
      <c r="H32" s="56">
        <v>0</v>
      </c>
      <c r="I32" s="48"/>
      <c r="J32" s="56">
        <v>0</v>
      </c>
      <c r="K32" s="48"/>
      <c r="L32" s="56">
        <v>0</v>
      </c>
    </row>
    <row r="33" spans="1:11" ht="6" customHeight="1">
      <c r="A33" s="45"/>
      <c r="G33" s="48"/>
      <c r="I33" s="48"/>
      <c r="K33" s="48"/>
    </row>
    <row r="34" spans="1:12" ht="18" customHeight="1" thickBot="1">
      <c r="A34" s="45" t="s">
        <v>98</v>
      </c>
      <c r="F34" s="72">
        <f>F30</f>
        <v>2421811</v>
      </c>
      <c r="G34" s="48"/>
      <c r="H34" s="72">
        <f>H30</f>
        <v>2037132</v>
      </c>
      <c r="I34" s="48"/>
      <c r="J34" s="72">
        <f>J30</f>
        <v>1517663</v>
      </c>
      <c r="K34" s="48"/>
      <c r="L34" s="72">
        <f>L30</f>
        <v>1189698</v>
      </c>
    </row>
    <row r="35" spans="7:11" ht="10.5" customHeight="1" thickTop="1">
      <c r="G35" s="48"/>
      <c r="I35" s="48"/>
      <c r="K35" s="48"/>
    </row>
    <row r="36" spans="1:11" ht="18" customHeight="1">
      <c r="A36" s="45" t="s">
        <v>99</v>
      </c>
      <c r="G36" s="49"/>
      <c r="I36" s="50"/>
      <c r="K36" s="49"/>
    </row>
    <row r="37" spans="1:12" ht="18" customHeight="1">
      <c r="A37" s="51"/>
      <c r="B37" s="73" t="s">
        <v>100</v>
      </c>
      <c r="F37" s="48">
        <v>2421268</v>
      </c>
      <c r="G37" s="74"/>
      <c r="H37" s="48">
        <v>2036411</v>
      </c>
      <c r="I37" s="74"/>
      <c r="J37" s="48">
        <v>1517663</v>
      </c>
      <c r="K37" s="74"/>
      <c r="L37" s="48">
        <v>1189698</v>
      </c>
    </row>
    <row r="38" spans="1:12" ht="18" customHeight="1">
      <c r="A38" s="51"/>
      <c r="B38" s="75" t="s">
        <v>101</v>
      </c>
      <c r="F38" s="56">
        <v>543</v>
      </c>
      <c r="G38" s="74"/>
      <c r="H38" s="56">
        <v>721</v>
      </c>
      <c r="I38" s="74"/>
      <c r="J38" s="76">
        <v>0</v>
      </c>
      <c r="K38" s="74"/>
      <c r="L38" s="76">
        <v>0</v>
      </c>
    </row>
    <row r="39" spans="1:12" ht="5.25" customHeight="1">
      <c r="A39" s="77"/>
      <c r="F39" s="74"/>
      <c r="G39" s="74"/>
      <c r="I39" s="74"/>
      <c r="J39" s="74"/>
      <c r="K39" s="74"/>
      <c r="L39" s="74"/>
    </row>
    <row r="40" spans="1:12" ht="18" customHeight="1" thickBot="1">
      <c r="A40" s="77"/>
      <c r="F40" s="72">
        <f>SUM(F37:F38)</f>
        <v>2421811</v>
      </c>
      <c r="G40" s="74"/>
      <c r="H40" s="72">
        <f>SUM(H37:H38)</f>
        <v>2037132</v>
      </c>
      <c r="I40" s="74"/>
      <c r="J40" s="72">
        <f>SUM(J37:J38)</f>
        <v>1517663</v>
      </c>
      <c r="K40" s="74"/>
      <c r="L40" s="72">
        <f>SUM(L37:L38)</f>
        <v>1189698</v>
      </c>
    </row>
    <row r="41" spans="1:11" ht="10.5" customHeight="1" thickTop="1">
      <c r="A41" s="77"/>
      <c r="G41" s="74"/>
      <c r="I41" s="74"/>
      <c r="K41" s="74"/>
    </row>
    <row r="42" spans="1:12" ht="18.75" customHeight="1">
      <c r="A42" s="68" t="s">
        <v>102</v>
      </c>
      <c r="F42" s="74"/>
      <c r="G42" s="74"/>
      <c r="H42" s="74"/>
      <c r="I42" s="74"/>
      <c r="J42" s="74"/>
      <c r="K42" s="74"/>
      <c r="L42" s="74"/>
    </row>
    <row r="43" spans="1:12" ht="18.75" customHeight="1">
      <c r="A43" s="51"/>
      <c r="B43" s="75" t="s">
        <v>100</v>
      </c>
      <c r="F43" s="48">
        <v>2421268</v>
      </c>
      <c r="G43" s="74"/>
      <c r="H43" s="48">
        <v>2036411</v>
      </c>
      <c r="I43" s="74"/>
      <c r="J43" s="48">
        <v>1517663</v>
      </c>
      <c r="K43" s="74"/>
      <c r="L43" s="48">
        <v>1189698</v>
      </c>
    </row>
    <row r="44" spans="1:12" ht="18" customHeight="1">
      <c r="A44" s="51"/>
      <c r="B44" s="75" t="s">
        <v>101</v>
      </c>
      <c r="F44" s="56">
        <v>543</v>
      </c>
      <c r="G44" s="74"/>
      <c r="H44" s="56">
        <v>721</v>
      </c>
      <c r="I44" s="74"/>
      <c r="J44" s="76">
        <v>0</v>
      </c>
      <c r="K44" s="74"/>
      <c r="L44" s="76">
        <v>0</v>
      </c>
    </row>
    <row r="45" spans="1:12" ht="5.25" customHeight="1">
      <c r="A45" s="77"/>
      <c r="G45" s="74"/>
      <c r="H45" s="74"/>
      <c r="I45" s="74"/>
      <c r="J45" s="74"/>
      <c r="K45" s="74"/>
      <c r="L45" s="74"/>
    </row>
    <row r="46" spans="1:12" ht="18" customHeight="1" thickBot="1">
      <c r="A46" s="77"/>
      <c r="F46" s="72">
        <f>SUM(F43:F44)</f>
        <v>2421811</v>
      </c>
      <c r="G46" s="74"/>
      <c r="H46" s="72">
        <f>SUM(H43:H44)</f>
        <v>2037132</v>
      </c>
      <c r="I46" s="74"/>
      <c r="J46" s="72">
        <f>SUM(J43:J44)</f>
        <v>1517663</v>
      </c>
      <c r="K46" s="74"/>
      <c r="L46" s="72">
        <f>SUM(L43:L44)</f>
        <v>1189698</v>
      </c>
    </row>
    <row r="47" spans="1:12" ht="10.5" customHeight="1" thickTop="1">
      <c r="A47" s="77"/>
      <c r="B47" s="77"/>
      <c r="C47" s="77"/>
      <c r="D47" s="69"/>
      <c r="E47" s="68"/>
      <c r="F47" s="78"/>
      <c r="G47" s="68"/>
      <c r="H47" s="78"/>
      <c r="I47" s="69"/>
      <c r="J47" s="78"/>
      <c r="K47" s="68"/>
      <c r="L47" s="78"/>
    </row>
    <row r="48" spans="1:12" ht="18" customHeight="1">
      <c r="A48" s="68" t="s">
        <v>103</v>
      </c>
      <c r="B48" s="77"/>
      <c r="C48" s="77"/>
      <c r="D48" s="79"/>
      <c r="E48" s="80"/>
      <c r="F48" s="80"/>
      <c r="G48" s="80"/>
      <c r="H48" s="80"/>
      <c r="I48" s="80"/>
      <c r="J48" s="80"/>
      <c r="K48" s="80"/>
      <c r="L48" s="80"/>
    </row>
    <row r="49" spans="1:12" ht="15" customHeight="1">
      <c r="A49" s="68"/>
      <c r="B49" s="77" t="s">
        <v>104</v>
      </c>
      <c r="C49" s="77"/>
      <c r="D49" s="79">
        <v>7</v>
      </c>
      <c r="E49" s="77"/>
      <c r="F49" s="81">
        <f>F40/3730000</f>
        <v>0.6492790884718499</v>
      </c>
      <c r="G49" s="82"/>
      <c r="H49" s="81">
        <v>0.55</v>
      </c>
      <c r="I49" s="83"/>
      <c r="J49" s="81">
        <f>J40/3730000</f>
        <v>0.40688016085790885</v>
      </c>
      <c r="K49" s="82"/>
      <c r="L49" s="81">
        <v>0.32</v>
      </c>
    </row>
    <row r="50" spans="1:12" ht="11.25" customHeight="1">
      <c r="A50" s="68"/>
      <c r="B50" s="77"/>
      <c r="C50" s="77"/>
      <c r="D50" s="79"/>
      <c r="E50" s="77"/>
      <c r="F50" s="81"/>
      <c r="G50" s="82"/>
      <c r="H50" s="81"/>
      <c r="I50" s="83"/>
      <c r="J50" s="81"/>
      <c r="K50" s="82"/>
      <c r="L50" s="81"/>
    </row>
    <row r="51" spans="1:12" s="6" customFormat="1" ht="21.75" customHeight="1">
      <c r="A51" s="185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41 เป็นส่วนหนึ่งของข้อมูลทางการเงินระหว่างกาลนี้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</row>
  </sheetData>
  <sheetProtection/>
  <mergeCells count="1">
    <mergeCell ref="A51:L51"/>
  </mergeCells>
  <printOptions/>
  <pageMargins left="0.8" right="0.5" top="0.5" bottom="0.6" header="0.49" footer="0.4"/>
  <pageSetup firstPageNumber="6" useFirstPageNumber="1" fitToHeight="0" horizontalDpi="1200" verticalDpi="1200" orientation="portrait" paperSize="9" r:id="rId1"/>
  <headerFooter>
    <oddFooter>&amp;R&amp;"Angsana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U29"/>
  <sheetViews>
    <sheetView zoomScale="120" zoomScaleNormal="120" zoomScaleSheetLayoutView="70" zoomScalePageLayoutView="0" workbookViewId="0" topLeftCell="A1">
      <selection activeCell="A1" sqref="A1"/>
    </sheetView>
  </sheetViews>
  <sheetFormatPr defaultColWidth="9.140625" defaultRowHeight="15.75" customHeight="1"/>
  <cols>
    <col min="1" max="1" width="1.1484375" style="96" customWidth="1"/>
    <col min="2" max="2" width="1.421875" style="96" customWidth="1"/>
    <col min="3" max="3" width="26.7109375" style="96" customWidth="1"/>
    <col min="4" max="4" width="3.00390625" style="97" customWidth="1"/>
    <col min="5" max="5" width="6.7109375" style="98" customWidth="1"/>
    <col min="6" max="6" width="0.85546875" style="99" customWidth="1"/>
    <col min="7" max="7" width="9.421875" style="98" bestFit="1" customWidth="1"/>
    <col min="8" max="8" width="0.85546875" style="99" customWidth="1"/>
    <col min="9" max="9" width="9.28125" style="98" customWidth="1"/>
    <col min="10" max="10" width="0.85546875" style="99" customWidth="1"/>
    <col min="11" max="11" width="9.7109375" style="98" customWidth="1"/>
    <col min="12" max="12" width="0.85546875" style="99" customWidth="1"/>
    <col min="13" max="13" width="8.7109375" style="98" customWidth="1"/>
    <col min="14" max="14" width="0.85546875" style="98" customWidth="1"/>
    <col min="15" max="15" width="13.140625" style="98" customWidth="1"/>
    <col min="16" max="16" width="0.85546875" style="99" customWidth="1"/>
    <col min="17" max="17" width="10.7109375" style="99" customWidth="1"/>
    <col min="18" max="18" width="0.85546875" style="99" customWidth="1"/>
    <col min="19" max="19" width="11.28125" style="98" bestFit="1" customWidth="1"/>
    <col min="20" max="20" width="0.85546875" style="99" customWidth="1"/>
    <col min="21" max="21" width="11.7109375" style="98" customWidth="1"/>
    <col min="22" max="16384" width="9.140625" style="96" customWidth="1"/>
  </cols>
  <sheetData>
    <row r="1" spans="1:21" s="90" customFormat="1" ht="21.75" customHeight="1">
      <c r="A1" s="85" t="str">
        <f>'2-4'!A1</f>
        <v>บริษัท พลังงานบริสุทธิ์ จำกัด (มหาชน)  </v>
      </c>
      <c r="B1" s="86"/>
      <c r="C1" s="86"/>
      <c r="D1" s="87"/>
      <c r="E1" s="88"/>
      <c r="F1" s="89"/>
      <c r="G1" s="88"/>
      <c r="H1" s="89"/>
      <c r="I1" s="88"/>
      <c r="J1" s="89"/>
      <c r="K1" s="88"/>
      <c r="L1" s="89"/>
      <c r="M1" s="88"/>
      <c r="N1" s="88"/>
      <c r="O1" s="88"/>
      <c r="P1" s="89"/>
      <c r="Q1" s="89"/>
      <c r="R1" s="89"/>
      <c r="S1" s="88"/>
      <c r="T1" s="89"/>
      <c r="U1" s="5" t="s">
        <v>6</v>
      </c>
    </row>
    <row r="2" spans="1:21" s="90" customFormat="1" ht="21.75" customHeight="1">
      <c r="A2" s="85" t="s">
        <v>106</v>
      </c>
      <c r="B2" s="86"/>
      <c r="C2" s="86"/>
      <c r="D2" s="87"/>
      <c r="E2" s="88"/>
      <c r="F2" s="89"/>
      <c r="G2" s="88"/>
      <c r="H2" s="89"/>
      <c r="I2" s="88"/>
      <c r="J2" s="89"/>
      <c r="K2" s="88"/>
      <c r="L2" s="89"/>
      <c r="M2" s="88"/>
      <c r="N2" s="88"/>
      <c r="O2" s="88"/>
      <c r="P2" s="89"/>
      <c r="Q2" s="89"/>
      <c r="R2" s="89"/>
      <c r="S2" s="88"/>
      <c r="T2" s="89"/>
      <c r="U2" s="88"/>
    </row>
    <row r="3" spans="1:21" s="90" customFormat="1" ht="21.75" customHeight="1">
      <c r="A3" s="91" t="str">
        <f>'6 (9-month)'!A3</f>
        <v>สำหรับงวดเก้าเดือนสิ้นสุดวันที่ 30 กันยายน พ.ศ. 2559</v>
      </c>
      <c r="B3" s="92"/>
      <c r="C3" s="92"/>
      <c r="D3" s="93"/>
      <c r="E3" s="94"/>
      <c r="F3" s="95"/>
      <c r="G3" s="94"/>
      <c r="H3" s="95"/>
      <c r="I3" s="94"/>
      <c r="J3" s="95"/>
      <c r="K3" s="94"/>
      <c r="L3" s="95"/>
      <c r="M3" s="94"/>
      <c r="N3" s="94"/>
      <c r="O3" s="94"/>
      <c r="P3" s="95"/>
      <c r="Q3" s="95"/>
      <c r="R3" s="95"/>
      <c r="S3" s="94"/>
      <c r="T3" s="95"/>
      <c r="U3" s="94"/>
    </row>
    <row r="4" ht="15.75" customHeight="1"/>
    <row r="5" spans="1:21" s="105" customFormat="1" ht="19.5" customHeight="1">
      <c r="A5" s="100"/>
      <c r="B5" s="101"/>
      <c r="C5" s="101"/>
      <c r="D5" s="102"/>
      <c r="E5" s="102"/>
      <c r="F5" s="101"/>
      <c r="G5" s="103"/>
      <c r="H5" s="104"/>
      <c r="I5" s="103"/>
      <c r="J5" s="104"/>
      <c r="K5" s="103"/>
      <c r="L5" s="104"/>
      <c r="M5" s="103"/>
      <c r="N5" s="103"/>
      <c r="O5" s="103"/>
      <c r="P5" s="104"/>
      <c r="Q5" s="104"/>
      <c r="R5" s="104"/>
      <c r="S5" s="103"/>
      <c r="T5" s="104"/>
      <c r="U5" s="103" t="s">
        <v>107</v>
      </c>
    </row>
    <row r="6" spans="1:21" s="105" customFormat="1" ht="19.5" customHeight="1">
      <c r="A6" s="100"/>
      <c r="B6" s="101"/>
      <c r="C6" s="101"/>
      <c r="D6" s="102"/>
      <c r="E6" s="102"/>
      <c r="F6" s="101"/>
      <c r="G6" s="186" t="s">
        <v>108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01"/>
      <c r="S6" s="106"/>
      <c r="T6" s="101"/>
      <c r="U6" s="106"/>
    </row>
    <row r="7" spans="1:21" s="105" customFormat="1" ht="19.5" customHeight="1">
      <c r="A7" s="100"/>
      <c r="B7" s="101"/>
      <c r="C7" s="101"/>
      <c r="D7" s="102"/>
      <c r="E7" s="106"/>
      <c r="F7" s="101"/>
      <c r="G7" s="106"/>
      <c r="H7" s="101"/>
      <c r="I7" s="106"/>
      <c r="J7" s="101"/>
      <c r="N7" s="107"/>
      <c r="O7" s="108" t="s">
        <v>109</v>
      </c>
      <c r="P7" s="101"/>
      <c r="Q7" s="101"/>
      <c r="R7" s="101"/>
      <c r="S7" s="106"/>
      <c r="T7" s="101"/>
      <c r="U7" s="106"/>
    </row>
    <row r="8" spans="4:21" s="105" customFormat="1" ht="19.5" customHeight="1">
      <c r="D8" s="109"/>
      <c r="F8" s="110"/>
      <c r="H8" s="110"/>
      <c r="I8" s="111"/>
      <c r="J8" s="110"/>
      <c r="K8" s="187" t="s">
        <v>71</v>
      </c>
      <c r="L8" s="187"/>
      <c r="M8" s="187"/>
      <c r="O8" s="104" t="s">
        <v>63</v>
      </c>
      <c r="P8" s="110"/>
      <c r="Q8" s="110"/>
      <c r="R8" s="110"/>
      <c r="S8" s="111"/>
      <c r="T8" s="110"/>
      <c r="U8" s="111"/>
    </row>
    <row r="9" spans="4:21" s="105" customFormat="1" ht="19.5" customHeight="1">
      <c r="D9" s="109"/>
      <c r="E9" s="111"/>
      <c r="F9" s="110"/>
      <c r="G9" s="111"/>
      <c r="H9" s="110"/>
      <c r="I9" s="111"/>
      <c r="J9" s="110"/>
      <c r="O9" s="101" t="s">
        <v>110</v>
      </c>
      <c r="P9" s="110"/>
      <c r="Q9" s="110"/>
      <c r="R9" s="110"/>
      <c r="S9" s="111"/>
      <c r="T9" s="110"/>
      <c r="U9" s="111"/>
    </row>
    <row r="10" spans="4:21" s="105" customFormat="1" ht="19.5" customHeight="1">
      <c r="D10" s="109"/>
      <c r="E10" s="112"/>
      <c r="F10" s="110"/>
      <c r="G10" s="112" t="s">
        <v>111</v>
      </c>
      <c r="H10" s="110"/>
      <c r="I10" s="112" t="s">
        <v>112</v>
      </c>
      <c r="J10" s="110"/>
      <c r="K10" s="112" t="s">
        <v>113</v>
      </c>
      <c r="L10" s="110"/>
      <c r="M10" s="111" t="s">
        <v>114</v>
      </c>
      <c r="N10" s="111"/>
      <c r="O10" s="111" t="s">
        <v>115</v>
      </c>
      <c r="P10" s="110"/>
      <c r="Q10" s="111" t="s">
        <v>116</v>
      </c>
      <c r="R10" s="110"/>
      <c r="S10" s="111" t="s">
        <v>117</v>
      </c>
      <c r="T10" s="110"/>
      <c r="U10" s="111" t="s">
        <v>118</v>
      </c>
    </row>
    <row r="11" spans="4:21" s="105" customFormat="1" ht="19.5" customHeight="1">
      <c r="D11" s="109"/>
      <c r="E11" s="112"/>
      <c r="F11" s="110"/>
      <c r="G11" s="112" t="s">
        <v>119</v>
      </c>
      <c r="H11" s="110"/>
      <c r="I11" s="112" t="s">
        <v>120</v>
      </c>
      <c r="J11" s="110"/>
      <c r="K11" s="112" t="s">
        <v>121</v>
      </c>
      <c r="L11" s="110"/>
      <c r="M11" s="111" t="s">
        <v>122</v>
      </c>
      <c r="N11" s="111"/>
      <c r="O11" s="111" t="s">
        <v>123</v>
      </c>
      <c r="P11" s="110"/>
      <c r="Q11" s="111" t="s">
        <v>124</v>
      </c>
      <c r="R11" s="110"/>
      <c r="S11" s="111" t="s">
        <v>125</v>
      </c>
      <c r="T11" s="110"/>
      <c r="U11" s="111" t="s">
        <v>63</v>
      </c>
    </row>
    <row r="12" spans="4:21" s="105" customFormat="1" ht="19.5" customHeight="1">
      <c r="D12" s="109"/>
      <c r="E12" s="113" t="s">
        <v>12</v>
      </c>
      <c r="F12" s="110"/>
      <c r="G12" s="114" t="s">
        <v>13</v>
      </c>
      <c r="H12" s="115"/>
      <c r="I12" s="114" t="s">
        <v>13</v>
      </c>
      <c r="J12" s="110"/>
      <c r="K12" s="114" t="s">
        <v>13</v>
      </c>
      <c r="L12" s="115"/>
      <c r="M12" s="114" t="s">
        <v>13</v>
      </c>
      <c r="N12" s="116"/>
      <c r="O12" s="114" t="s">
        <v>13</v>
      </c>
      <c r="P12" s="110"/>
      <c r="Q12" s="114" t="s">
        <v>13</v>
      </c>
      <c r="R12" s="110"/>
      <c r="S12" s="114" t="s">
        <v>13</v>
      </c>
      <c r="T12" s="110"/>
      <c r="U12" s="114" t="s">
        <v>13</v>
      </c>
    </row>
    <row r="13" spans="4:21" s="105" customFormat="1" ht="4.5" customHeight="1">
      <c r="D13" s="109"/>
      <c r="E13" s="116"/>
      <c r="F13" s="110"/>
      <c r="G13" s="116"/>
      <c r="H13" s="115"/>
      <c r="I13" s="116"/>
      <c r="J13" s="110"/>
      <c r="K13" s="116"/>
      <c r="L13" s="115"/>
      <c r="M13" s="116"/>
      <c r="N13" s="116"/>
      <c r="O13" s="116"/>
      <c r="P13" s="110"/>
      <c r="Q13" s="110"/>
      <c r="R13" s="110"/>
      <c r="S13" s="116"/>
      <c r="T13" s="110"/>
      <c r="U13" s="116"/>
    </row>
    <row r="14" spans="1:21" s="105" customFormat="1" ht="19.5" customHeight="1">
      <c r="A14" s="117" t="s">
        <v>126</v>
      </c>
      <c r="B14" s="117"/>
      <c r="D14" s="109"/>
      <c r="E14" s="118"/>
      <c r="F14" s="119"/>
      <c r="G14" s="118">
        <v>373000</v>
      </c>
      <c r="H14" s="118"/>
      <c r="I14" s="118">
        <v>3680616</v>
      </c>
      <c r="J14" s="118"/>
      <c r="K14" s="118">
        <v>37300</v>
      </c>
      <c r="L14" s="118"/>
      <c r="M14" s="118">
        <v>1849430</v>
      </c>
      <c r="N14" s="118"/>
      <c r="O14" s="118">
        <v>-46945</v>
      </c>
      <c r="P14" s="120"/>
      <c r="Q14" s="120">
        <f>SUM(G14:O14)</f>
        <v>5893401</v>
      </c>
      <c r="R14" s="120"/>
      <c r="S14" s="118">
        <v>3981</v>
      </c>
      <c r="T14" s="118"/>
      <c r="U14" s="118">
        <f>SUM(Q14:S14)</f>
        <v>5897382</v>
      </c>
    </row>
    <row r="15" spans="1:21" s="105" customFormat="1" ht="19.5" customHeight="1">
      <c r="A15" s="117" t="s">
        <v>127</v>
      </c>
      <c r="B15" s="121"/>
      <c r="D15" s="122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</row>
    <row r="16" spans="1:21" s="105" customFormat="1" ht="19.5" customHeight="1">
      <c r="A16" s="100" t="s">
        <v>128</v>
      </c>
      <c r="B16" s="121"/>
      <c r="D16" s="122"/>
      <c r="E16" s="123">
        <v>20</v>
      </c>
      <c r="F16" s="119"/>
      <c r="G16" s="119">
        <v>0</v>
      </c>
      <c r="H16" s="119"/>
      <c r="I16" s="119">
        <v>0</v>
      </c>
      <c r="J16" s="119"/>
      <c r="K16" s="119">
        <v>0</v>
      </c>
      <c r="L16" s="119"/>
      <c r="M16" s="119">
        <v>-74600</v>
      </c>
      <c r="N16" s="119"/>
      <c r="O16" s="119">
        <v>0</v>
      </c>
      <c r="P16" s="119"/>
      <c r="Q16" s="120">
        <f>SUM(G16:O16)</f>
        <v>-74600</v>
      </c>
      <c r="R16" s="119"/>
      <c r="S16" s="119">
        <v>0</v>
      </c>
      <c r="T16" s="119"/>
      <c r="U16" s="119">
        <f>SUM(Q16:S16)</f>
        <v>-74600</v>
      </c>
    </row>
    <row r="17" spans="1:21" s="100" customFormat="1" ht="19.5" customHeight="1">
      <c r="A17" s="100" t="s">
        <v>98</v>
      </c>
      <c r="D17" s="124"/>
      <c r="E17" s="119"/>
      <c r="F17" s="125"/>
      <c r="G17" s="126">
        <v>0</v>
      </c>
      <c r="H17" s="127"/>
      <c r="I17" s="126">
        <v>0</v>
      </c>
      <c r="J17" s="127"/>
      <c r="K17" s="126">
        <v>0</v>
      </c>
      <c r="L17" s="127"/>
      <c r="M17" s="126">
        <v>2036411</v>
      </c>
      <c r="N17" s="127"/>
      <c r="O17" s="126">
        <v>0</v>
      </c>
      <c r="P17" s="127"/>
      <c r="Q17" s="128">
        <f>SUM(G17:O17)</f>
        <v>2036411</v>
      </c>
      <c r="R17" s="127"/>
      <c r="S17" s="129">
        <v>721</v>
      </c>
      <c r="T17" s="130"/>
      <c r="U17" s="129">
        <f>SUM(Q17:S17)</f>
        <v>2037132</v>
      </c>
    </row>
    <row r="18" spans="1:21" s="105" customFormat="1" ht="4.5" customHeight="1">
      <c r="A18" s="131"/>
      <c r="D18" s="122"/>
      <c r="E18" s="127"/>
      <c r="F18" s="125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30"/>
      <c r="T18" s="130"/>
      <c r="U18" s="130"/>
    </row>
    <row r="19" spans="1:21" s="105" customFormat="1" ht="19.5" customHeight="1" thickBot="1">
      <c r="A19" s="117" t="s">
        <v>129</v>
      </c>
      <c r="D19" s="122"/>
      <c r="E19" s="119"/>
      <c r="F19" s="125"/>
      <c r="G19" s="132">
        <f>SUM(G14:G17)</f>
        <v>373000</v>
      </c>
      <c r="H19" s="119"/>
      <c r="I19" s="132">
        <f>SUM(I14:I17)</f>
        <v>3680616</v>
      </c>
      <c r="J19" s="119"/>
      <c r="K19" s="132">
        <f>SUM(K14:K17)</f>
        <v>37300</v>
      </c>
      <c r="L19" s="119"/>
      <c r="M19" s="132">
        <f>SUM(M14:M17)</f>
        <v>3811241</v>
      </c>
      <c r="N19" s="127"/>
      <c r="O19" s="132">
        <f>SUM(O14:O17)</f>
        <v>-46945</v>
      </c>
      <c r="P19" s="119"/>
      <c r="Q19" s="132">
        <f>SUM(Q14:Q17)</f>
        <v>7855212</v>
      </c>
      <c r="R19" s="119"/>
      <c r="S19" s="132">
        <f>SUM(S14:S17)</f>
        <v>4702</v>
      </c>
      <c r="T19" s="133"/>
      <c r="U19" s="132">
        <f>SUM(U14:U17)</f>
        <v>7859914</v>
      </c>
    </row>
    <row r="20" spans="4:21" s="105" customFormat="1" ht="19.5" customHeight="1" thickTop="1">
      <c r="D20" s="122"/>
      <c r="E20" s="119"/>
      <c r="F20" s="134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33"/>
      <c r="T20" s="133"/>
      <c r="U20" s="133"/>
    </row>
    <row r="21" spans="1:21" s="105" customFormat="1" ht="19.5" customHeight="1">
      <c r="A21" s="117" t="s">
        <v>130</v>
      </c>
      <c r="B21" s="117"/>
      <c r="D21" s="122"/>
      <c r="E21" s="118"/>
      <c r="F21" s="119"/>
      <c r="G21" s="118">
        <v>373000</v>
      </c>
      <c r="H21" s="118"/>
      <c r="I21" s="118">
        <v>3680616</v>
      </c>
      <c r="J21" s="118"/>
      <c r="K21" s="118">
        <v>37300</v>
      </c>
      <c r="L21" s="118"/>
      <c r="M21" s="118">
        <v>4460973</v>
      </c>
      <c r="N21" s="118"/>
      <c r="O21" s="118">
        <v>-46945</v>
      </c>
      <c r="P21" s="120"/>
      <c r="Q21" s="120">
        <f>SUM(G21:O21)</f>
        <v>8504944</v>
      </c>
      <c r="R21" s="120"/>
      <c r="S21" s="118">
        <v>4975</v>
      </c>
      <c r="T21" s="120"/>
      <c r="U21" s="118">
        <f>SUM(Q21:S21)</f>
        <v>8509919</v>
      </c>
    </row>
    <row r="22" spans="1:21" s="105" customFormat="1" ht="19.5" customHeight="1">
      <c r="A22" s="117" t="s">
        <v>127</v>
      </c>
      <c r="B22" s="121"/>
      <c r="D22" s="122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1:21" s="105" customFormat="1" ht="19.5" customHeight="1">
      <c r="A23" s="100" t="s">
        <v>131</v>
      </c>
      <c r="B23" s="121"/>
      <c r="D23" s="122"/>
      <c r="E23" s="119"/>
      <c r="F23" s="119"/>
      <c r="G23" s="119">
        <v>0</v>
      </c>
      <c r="H23" s="119"/>
      <c r="I23" s="119">
        <v>0</v>
      </c>
      <c r="J23" s="119"/>
      <c r="K23" s="119">
        <v>0</v>
      </c>
      <c r="L23" s="119"/>
      <c r="M23" s="119">
        <v>0</v>
      </c>
      <c r="N23" s="119"/>
      <c r="O23" s="119">
        <v>0</v>
      </c>
      <c r="P23" s="119"/>
      <c r="Q23" s="119">
        <v>0</v>
      </c>
      <c r="R23" s="119"/>
      <c r="S23" s="119">
        <v>50</v>
      </c>
      <c r="T23" s="119"/>
      <c r="U23" s="118">
        <f>SUM(Q23:S23)</f>
        <v>50</v>
      </c>
    </row>
    <row r="24" spans="1:21" s="105" customFormat="1" ht="19.5" customHeight="1">
      <c r="A24" s="100" t="s">
        <v>128</v>
      </c>
      <c r="B24" s="121"/>
      <c r="D24" s="122"/>
      <c r="E24" s="123">
        <v>20</v>
      </c>
      <c r="F24" s="119"/>
      <c r="G24" s="119">
        <v>0</v>
      </c>
      <c r="H24" s="119"/>
      <c r="I24" s="119">
        <v>0</v>
      </c>
      <c r="J24" s="119"/>
      <c r="K24" s="119">
        <v>0</v>
      </c>
      <c r="L24" s="119"/>
      <c r="M24" s="119">
        <v>-373000</v>
      </c>
      <c r="N24" s="119"/>
      <c r="O24" s="119">
        <v>0</v>
      </c>
      <c r="P24" s="119"/>
      <c r="Q24" s="120">
        <f>SUM(G24:O24)</f>
        <v>-373000</v>
      </c>
      <c r="R24" s="119"/>
      <c r="S24" s="119">
        <v>0</v>
      </c>
      <c r="T24" s="119"/>
      <c r="U24" s="118">
        <f>SUM(Q24:S24)</f>
        <v>-373000</v>
      </c>
    </row>
    <row r="25" spans="1:21" s="105" customFormat="1" ht="19.5" customHeight="1">
      <c r="A25" s="100" t="s">
        <v>98</v>
      </c>
      <c r="D25" s="122"/>
      <c r="E25" s="119"/>
      <c r="F25" s="134"/>
      <c r="G25" s="126">
        <v>0</v>
      </c>
      <c r="H25" s="127"/>
      <c r="I25" s="126">
        <v>0</v>
      </c>
      <c r="J25" s="127"/>
      <c r="K25" s="126">
        <v>0</v>
      </c>
      <c r="L25" s="127"/>
      <c r="M25" s="126">
        <v>2421268</v>
      </c>
      <c r="N25" s="127"/>
      <c r="O25" s="126">
        <v>0</v>
      </c>
      <c r="P25" s="127"/>
      <c r="Q25" s="128">
        <f>SUM(G25:O25)</f>
        <v>2421268</v>
      </c>
      <c r="R25" s="127"/>
      <c r="S25" s="126">
        <v>543</v>
      </c>
      <c r="T25" s="127"/>
      <c r="U25" s="135">
        <f>SUM(Q25:S25)</f>
        <v>2421811</v>
      </c>
    </row>
    <row r="26" spans="1:21" s="105" customFormat="1" ht="4.5" customHeight="1">
      <c r="A26" s="131"/>
      <c r="D26" s="122"/>
      <c r="E26" s="127"/>
      <c r="F26" s="125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</row>
    <row r="27" spans="1:21" s="105" customFormat="1" ht="19.5" customHeight="1" thickBot="1">
      <c r="A27" s="117" t="s">
        <v>132</v>
      </c>
      <c r="D27" s="122"/>
      <c r="E27" s="119"/>
      <c r="F27" s="125"/>
      <c r="G27" s="132">
        <f>SUM(G21:G25)</f>
        <v>373000</v>
      </c>
      <c r="H27" s="119"/>
      <c r="I27" s="132">
        <f>SUM(I21:I25)</f>
        <v>3680616</v>
      </c>
      <c r="J27" s="119"/>
      <c r="K27" s="132">
        <f>SUM(K21:K25)</f>
        <v>37300</v>
      </c>
      <c r="L27" s="119"/>
      <c r="M27" s="132">
        <f>SUM(M21:M25)</f>
        <v>6509241</v>
      </c>
      <c r="N27" s="127"/>
      <c r="O27" s="132">
        <f>SUM(O21:O25)</f>
        <v>-46945</v>
      </c>
      <c r="P27" s="119"/>
      <c r="Q27" s="132">
        <f>SUM(Q21:Q25)</f>
        <v>10553212</v>
      </c>
      <c r="R27" s="119"/>
      <c r="S27" s="132">
        <f>SUM(S21:S25)</f>
        <v>5568</v>
      </c>
      <c r="T27" s="119"/>
      <c r="U27" s="132">
        <f>SUM(U21:U25)</f>
        <v>10558780</v>
      </c>
    </row>
    <row r="28" spans="1:21" s="105" customFormat="1" ht="15" customHeight="1" thickTop="1">
      <c r="A28" s="117"/>
      <c r="D28" s="122"/>
      <c r="E28" s="127"/>
      <c r="F28" s="125"/>
      <c r="G28" s="127"/>
      <c r="H28" s="134"/>
      <c r="I28" s="127"/>
      <c r="J28" s="134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</row>
    <row r="29" spans="1:21" s="90" customFormat="1" ht="21.75" customHeight="1">
      <c r="A29" s="136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41 เป็นส่วนหนึ่งของข้อมูลทางการเงินระหว่างกาลนี้</v>
      </c>
      <c r="B29" s="137"/>
      <c r="C29" s="138"/>
      <c r="D29" s="93"/>
      <c r="E29" s="94"/>
      <c r="F29" s="95"/>
      <c r="G29" s="94"/>
      <c r="H29" s="95"/>
      <c r="I29" s="94"/>
      <c r="J29" s="95"/>
      <c r="K29" s="94"/>
      <c r="L29" s="95"/>
      <c r="M29" s="94"/>
      <c r="N29" s="94"/>
      <c r="O29" s="94"/>
      <c r="P29" s="95"/>
      <c r="Q29" s="95"/>
      <c r="R29" s="95"/>
      <c r="S29" s="139"/>
      <c r="T29" s="95"/>
      <c r="U29" s="94"/>
    </row>
  </sheetData>
  <sheetProtection/>
  <mergeCells count="2">
    <mergeCell ref="G6:Q6"/>
    <mergeCell ref="K8:M8"/>
  </mergeCells>
  <printOptions/>
  <pageMargins left="0.8" right="0.8" top="0.5" bottom="0.6" header="0.49" footer="0.4"/>
  <pageSetup firstPageNumber="7" useFirstPageNumber="1" horizontalDpi="1200" verticalDpi="1200" orientation="landscape" paperSize="9" r:id="rId1"/>
  <headerFooter>
    <oddFooter>&amp;R&amp;"Angsana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N29"/>
  <sheetViews>
    <sheetView zoomScale="120" zoomScaleNormal="120" zoomScaleSheetLayoutView="70" zoomScalePageLayoutView="0" workbookViewId="0" topLeftCell="A1">
      <selection activeCell="A1" sqref="A1"/>
    </sheetView>
  </sheetViews>
  <sheetFormatPr defaultColWidth="9.140625" defaultRowHeight="15.75" customHeight="1"/>
  <cols>
    <col min="1" max="2" width="1.7109375" style="142" customWidth="1"/>
    <col min="3" max="3" width="43.8515625" style="142" customWidth="1"/>
    <col min="4" max="4" width="7.421875" style="140" customWidth="1"/>
    <col min="5" max="5" width="0.9921875" style="141" customWidth="1"/>
    <col min="6" max="6" width="11.28125" style="140" customWidth="1"/>
    <col min="7" max="7" width="0.9921875" style="141" customWidth="1"/>
    <col min="8" max="8" width="13.140625" style="142" customWidth="1"/>
    <col min="9" max="9" width="0.9921875" style="142" customWidth="1"/>
    <col min="10" max="10" width="11.7109375" style="141" customWidth="1"/>
    <col min="11" max="11" width="0.9921875" style="141" customWidth="1"/>
    <col min="12" max="12" width="12.421875" style="141" customWidth="1"/>
    <col min="13" max="13" width="0.9921875" style="141" customWidth="1"/>
    <col min="14" max="14" width="13.8515625" style="143" customWidth="1"/>
    <col min="15" max="16384" width="9.140625" style="143" customWidth="1"/>
  </cols>
  <sheetData>
    <row r="1" spans="1:14" ht="21.75" customHeight="1">
      <c r="A1" s="85" t="str">
        <f>7!A1</f>
        <v>บริษัท พลังงานบริสุทธิ์ จำกัด (มหาชน)  </v>
      </c>
      <c r="B1" s="85"/>
      <c r="C1" s="85"/>
      <c r="H1" s="85"/>
      <c r="I1" s="85"/>
      <c r="J1" s="85"/>
      <c r="K1" s="85"/>
      <c r="L1" s="142"/>
      <c r="N1" s="5" t="s">
        <v>6</v>
      </c>
    </row>
    <row r="2" spans="1:14" ht="21.75" customHeight="1">
      <c r="A2" s="85" t="s">
        <v>133</v>
      </c>
      <c r="B2" s="85"/>
      <c r="C2" s="85"/>
      <c r="H2" s="85"/>
      <c r="I2" s="85"/>
      <c r="J2" s="85"/>
      <c r="K2" s="85"/>
      <c r="L2" s="142"/>
      <c r="N2" s="85"/>
    </row>
    <row r="3" spans="1:14" ht="21.75" customHeight="1">
      <c r="A3" s="91" t="str">
        <f>7!A3</f>
        <v>สำหรับงวดเก้าเดือนสิ้นสุดวันที่ 30 กันยายน พ.ศ. 2559</v>
      </c>
      <c r="B3" s="144"/>
      <c r="C3" s="144"/>
      <c r="D3" s="145"/>
      <c r="E3" s="146"/>
      <c r="F3" s="145"/>
      <c r="G3" s="146"/>
      <c r="H3" s="144"/>
      <c r="I3" s="144"/>
      <c r="J3" s="144"/>
      <c r="K3" s="144"/>
      <c r="L3" s="136"/>
      <c r="M3" s="146"/>
      <c r="N3" s="144"/>
    </row>
    <row r="4" spans="1:14" ht="15.75" customHeight="1">
      <c r="A4" s="85"/>
      <c r="D4" s="147"/>
      <c r="E4" s="148"/>
      <c r="F4" s="149"/>
      <c r="G4" s="148"/>
      <c r="H4" s="149"/>
      <c r="I4" s="149"/>
      <c r="J4" s="148"/>
      <c r="K4" s="148"/>
      <c r="L4" s="149"/>
      <c r="N4" s="149"/>
    </row>
    <row r="5" spans="6:14" ht="19.5" customHeight="1">
      <c r="F5" s="145"/>
      <c r="G5" s="146"/>
      <c r="H5" s="136"/>
      <c r="I5" s="136"/>
      <c r="J5" s="136"/>
      <c r="K5" s="136"/>
      <c r="L5" s="136"/>
      <c r="M5" s="146"/>
      <c r="N5" s="150" t="s">
        <v>4</v>
      </c>
    </row>
    <row r="6" spans="10:14" ht="19.5" customHeight="1">
      <c r="J6" s="188" t="s">
        <v>71</v>
      </c>
      <c r="K6" s="188"/>
      <c r="L6" s="188"/>
      <c r="N6" s="148"/>
    </row>
    <row r="7" spans="1:14" ht="19.5" customHeight="1">
      <c r="A7" s="85"/>
      <c r="F7" s="148" t="s">
        <v>134</v>
      </c>
      <c r="G7" s="148"/>
      <c r="H7" s="148"/>
      <c r="I7" s="148"/>
      <c r="J7" s="148" t="s">
        <v>113</v>
      </c>
      <c r="K7" s="148"/>
      <c r="L7" s="148"/>
      <c r="M7" s="148"/>
      <c r="N7" s="148" t="s">
        <v>118</v>
      </c>
    </row>
    <row r="8" spans="1:14" ht="19.5" customHeight="1">
      <c r="A8" s="85"/>
      <c r="F8" s="148" t="s">
        <v>119</v>
      </c>
      <c r="G8" s="148"/>
      <c r="H8" s="148" t="s">
        <v>135</v>
      </c>
      <c r="I8" s="148"/>
      <c r="J8" s="148" t="s">
        <v>121</v>
      </c>
      <c r="K8" s="148"/>
      <c r="L8" s="148" t="s">
        <v>74</v>
      </c>
      <c r="M8" s="148"/>
      <c r="N8" s="148" t="s">
        <v>63</v>
      </c>
    </row>
    <row r="9" spans="1:14" ht="19.5" customHeight="1">
      <c r="A9" s="85"/>
      <c r="D9" s="113" t="s">
        <v>12</v>
      </c>
      <c r="F9" s="151" t="s">
        <v>13</v>
      </c>
      <c r="G9" s="152"/>
      <c r="H9" s="151" t="s">
        <v>13</v>
      </c>
      <c r="I9" s="148"/>
      <c r="J9" s="151" t="s">
        <v>13</v>
      </c>
      <c r="K9" s="152"/>
      <c r="L9" s="151" t="s">
        <v>13</v>
      </c>
      <c r="M9" s="148"/>
      <c r="N9" s="151" t="s">
        <v>13</v>
      </c>
    </row>
    <row r="10" spans="1:10" ht="6" customHeight="1">
      <c r="A10" s="85"/>
      <c r="F10" s="142"/>
      <c r="H10" s="140"/>
      <c r="I10" s="140"/>
      <c r="J10" s="142"/>
    </row>
    <row r="11" spans="1:14" ht="19.5" customHeight="1">
      <c r="A11" s="85" t="s">
        <v>126</v>
      </c>
      <c r="B11" s="153"/>
      <c r="F11" s="143">
        <v>373000</v>
      </c>
      <c r="G11" s="143"/>
      <c r="H11" s="143">
        <v>3680616</v>
      </c>
      <c r="I11" s="143"/>
      <c r="J11" s="143">
        <v>37300</v>
      </c>
      <c r="K11" s="143"/>
      <c r="L11" s="143">
        <v>1476144</v>
      </c>
      <c r="M11" s="143"/>
      <c r="N11" s="143">
        <f>SUM(F11:L11)</f>
        <v>5567060</v>
      </c>
    </row>
    <row r="12" spans="1:13" ht="19.5" customHeight="1">
      <c r="A12" s="85" t="s">
        <v>127</v>
      </c>
      <c r="B12" s="153"/>
      <c r="F12" s="143"/>
      <c r="G12" s="143"/>
      <c r="H12" s="143"/>
      <c r="I12" s="143"/>
      <c r="J12" s="143"/>
      <c r="K12" s="143"/>
      <c r="L12" s="143"/>
      <c r="M12" s="143"/>
    </row>
    <row r="13" spans="1:14" ht="19.5" customHeight="1">
      <c r="A13" s="142" t="s">
        <v>128</v>
      </c>
      <c r="B13" s="153"/>
      <c r="D13" s="140">
        <v>20</v>
      </c>
      <c r="F13" s="119">
        <v>0</v>
      </c>
      <c r="G13" s="143"/>
      <c r="H13" s="119">
        <v>0</v>
      </c>
      <c r="I13" s="143"/>
      <c r="J13" s="119">
        <v>0</v>
      </c>
      <c r="K13" s="143"/>
      <c r="L13" s="143">
        <v>-74600</v>
      </c>
      <c r="M13" s="143"/>
      <c r="N13" s="143">
        <f>SUM(F13:L13)</f>
        <v>-74600</v>
      </c>
    </row>
    <row r="14" spans="1:14" ht="19.5" customHeight="1">
      <c r="A14" s="142" t="s">
        <v>212</v>
      </c>
      <c r="B14" s="143"/>
      <c r="F14" s="154">
        <v>0</v>
      </c>
      <c r="G14" s="155"/>
      <c r="H14" s="154">
        <v>0</v>
      </c>
      <c r="I14" s="149"/>
      <c r="J14" s="154">
        <v>0</v>
      </c>
      <c r="L14" s="154">
        <v>1189698</v>
      </c>
      <c r="N14" s="156">
        <f>SUM(F14:L14)</f>
        <v>1189698</v>
      </c>
    </row>
    <row r="15" spans="6:14" ht="6" customHeight="1">
      <c r="F15" s="149"/>
      <c r="G15" s="155"/>
      <c r="H15" s="149"/>
      <c r="I15" s="155"/>
      <c r="J15" s="149"/>
      <c r="K15" s="155"/>
      <c r="L15" s="149"/>
      <c r="M15" s="155"/>
      <c r="N15" s="149"/>
    </row>
    <row r="16" spans="1:14" ht="19.5" customHeight="1" thickBot="1">
      <c r="A16" s="85" t="s">
        <v>213</v>
      </c>
      <c r="F16" s="157">
        <f>SUM(F11:F14)</f>
        <v>373000</v>
      </c>
      <c r="G16" s="155"/>
      <c r="H16" s="157">
        <f>SUM(H11:H14)</f>
        <v>3680616</v>
      </c>
      <c r="I16" s="155"/>
      <c r="J16" s="157">
        <f>SUM(J11:J14)</f>
        <v>37300</v>
      </c>
      <c r="K16" s="155"/>
      <c r="L16" s="157">
        <f>SUM(L11:L14)</f>
        <v>2591242</v>
      </c>
      <c r="M16" s="155"/>
      <c r="N16" s="157">
        <f>SUM(N11:N14)</f>
        <v>6682158</v>
      </c>
    </row>
    <row r="17" spans="1:14" ht="19.5" customHeight="1" thickTop="1">
      <c r="A17" s="85"/>
      <c r="F17" s="149"/>
      <c r="G17" s="155"/>
      <c r="H17" s="149"/>
      <c r="I17" s="155"/>
      <c r="J17" s="149"/>
      <c r="K17" s="155"/>
      <c r="L17" s="149"/>
      <c r="M17" s="155"/>
      <c r="N17" s="149"/>
    </row>
    <row r="18" spans="1:13" ht="19.5" customHeight="1">
      <c r="A18" s="85" t="s">
        <v>130</v>
      </c>
      <c r="B18" s="153"/>
      <c r="F18" s="143"/>
      <c r="G18" s="143"/>
      <c r="H18" s="143"/>
      <c r="I18" s="143"/>
      <c r="J18" s="143"/>
      <c r="K18" s="143"/>
      <c r="L18" s="143"/>
      <c r="M18" s="143"/>
    </row>
    <row r="19" spans="1:14" ht="19.5" customHeight="1">
      <c r="A19" s="158" t="s">
        <v>136</v>
      </c>
      <c r="B19" s="153"/>
      <c r="F19" s="143">
        <v>373000</v>
      </c>
      <c r="G19" s="143"/>
      <c r="H19" s="143">
        <v>3680616</v>
      </c>
      <c r="I19" s="143"/>
      <c r="J19" s="143">
        <v>37300</v>
      </c>
      <c r="K19" s="143"/>
      <c r="L19" s="143">
        <v>3682331</v>
      </c>
      <c r="M19" s="143"/>
      <c r="N19" s="143">
        <f>SUM(F19:L19)</f>
        <v>7773247</v>
      </c>
    </row>
    <row r="20" spans="1:14" ht="19.5" customHeight="1">
      <c r="A20" s="158" t="s">
        <v>137</v>
      </c>
      <c r="B20" s="153"/>
      <c r="D20" s="140">
        <v>4</v>
      </c>
      <c r="F20" s="154">
        <v>0</v>
      </c>
      <c r="G20" s="155"/>
      <c r="H20" s="154">
        <v>0</v>
      </c>
      <c r="I20" s="149"/>
      <c r="J20" s="154">
        <v>0</v>
      </c>
      <c r="L20" s="154">
        <v>17180</v>
      </c>
      <c r="N20" s="154">
        <f>SUM(F20:L20)</f>
        <v>17180</v>
      </c>
    </row>
    <row r="21" spans="6:14" ht="6" customHeight="1">
      <c r="F21" s="149"/>
      <c r="G21" s="155"/>
      <c r="H21" s="149"/>
      <c r="I21" s="155"/>
      <c r="J21" s="149"/>
      <c r="K21" s="155"/>
      <c r="L21" s="149"/>
      <c r="M21" s="155"/>
      <c r="N21" s="149"/>
    </row>
    <row r="22" spans="1:14" ht="19.5" customHeight="1">
      <c r="A22" s="158" t="s">
        <v>138</v>
      </c>
      <c r="B22" s="153"/>
      <c r="F22" s="143">
        <f>SUM(F19:F21)</f>
        <v>373000</v>
      </c>
      <c r="G22" s="143"/>
      <c r="H22" s="143">
        <f>SUM(H19:H21)</f>
        <v>3680616</v>
      </c>
      <c r="I22" s="143"/>
      <c r="J22" s="143">
        <f>SUM(J19:J21)</f>
        <v>37300</v>
      </c>
      <c r="K22" s="143"/>
      <c r="L22" s="143">
        <f>SUM(L19:L21)</f>
        <v>3699511</v>
      </c>
      <c r="M22" s="143"/>
      <c r="N22" s="143">
        <f>SUM(N19:N21)</f>
        <v>7790427</v>
      </c>
    </row>
    <row r="23" spans="1:14" ht="19.5" customHeight="1">
      <c r="A23" s="85" t="s">
        <v>127</v>
      </c>
      <c r="F23" s="149"/>
      <c r="G23" s="155"/>
      <c r="H23" s="149"/>
      <c r="I23" s="155"/>
      <c r="J23" s="149"/>
      <c r="K23" s="155"/>
      <c r="L23" s="149"/>
      <c r="M23" s="155"/>
      <c r="N23" s="149"/>
    </row>
    <row r="24" spans="1:14" ht="19.5" customHeight="1">
      <c r="A24" s="142" t="s">
        <v>128</v>
      </c>
      <c r="D24" s="140">
        <v>20</v>
      </c>
      <c r="F24" s="149">
        <v>0</v>
      </c>
      <c r="G24" s="155"/>
      <c r="H24" s="149">
        <v>0</v>
      </c>
      <c r="I24" s="155"/>
      <c r="J24" s="149">
        <v>0</v>
      </c>
      <c r="K24" s="155"/>
      <c r="L24" s="149">
        <v>-373000</v>
      </c>
      <c r="M24" s="155"/>
      <c r="N24" s="143">
        <f>SUM(F24:L24)</f>
        <v>-373000</v>
      </c>
    </row>
    <row r="25" spans="1:14" ht="19.5" customHeight="1">
      <c r="A25" s="142" t="s">
        <v>98</v>
      </c>
      <c r="B25" s="143"/>
      <c r="F25" s="154">
        <v>0</v>
      </c>
      <c r="G25" s="155"/>
      <c r="H25" s="154">
        <v>0</v>
      </c>
      <c r="I25" s="149"/>
      <c r="J25" s="154">
        <v>0</v>
      </c>
      <c r="L25" s="154">
        <f>'6 (9-month)'!J37</f>
        <v>1517663</v>
      </c>
      <c r="N25" s="154">
        <f>SUM(F25:L25)</f>
        <v>1517663</v>
      </c>
    </row>
    <row r="26" spans="6:14" ht="6" customHeight="1">
      <c r="F26" s="149"/>
      <c r="G26" s="155"/>
      <c r="H26" s="149"/>
      <c r="I26" s="155"/>
      <c r="J26" s="149"/>
      <c r="K26" s="155"/>
      <c r="L26" s="149"/>
      <c r="M26" s="155"/>
      <c r="N26" s="149"/>
    </row>
    <row r="27" spans="1:14" ht="19.5" customHeight="1" thickBot="1">
      <c r="A27" s="85" t="s">
        <v>132</v>
      </c>
      <c r="F27" s="157">
        <f>SUM(F22:F25)</f>
        <v>373000</v>
      </c>
      <c r="G27" s="155"/>
      <c r="H27" s="157">
        <f>SUM(H22:H25)</f>
        <v>3680616</v>
      </c>
      <c r="I27" s="155"/>
      <c r="J27" s="157">
        <f>SUM(J22:J25)</f>
        <v>37300</v>
      </c>
      <c r="K27" s="155"/>
      <c r="L27" s="157">
        <f>SUM(L22:L25)</f>
        <v>4844174</v>
      </c>
      <c r="M27" s="155"/>
      <c r="N27" s="157">
        <f>SUM(N22:N25)</f>
        <v>8935090</v>
      </c>
    </row>
    <row r="28" spans="1:14" ht="24.75" customHeight="1" thickTop="1">
      <c r="A28" s="85"/>
      <c r="F28" s="149"/>
      <c r="G28" s="155"/>
      <c r="H28" s="149"/>
      <c r="I28" s="155"/>
      <c r="J28" s="149"/>
      <c r="K28" s="155"/>
      <c r="L28" s="149"/>
      <c r="M28" s="155"/>
      <c r="N28" s="149"/>
    </row>
    <row r="29" spans="1:14" ht="21.75" customHeight="1">
      <c r="A29" s="136" t="str">
        <f>7!A29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41 เป็นส่วนหนึ่งของข้อมูลทางการเงินระหว่างกาลนี้</v>
      </c>
      <c r="B29" s="136"/>
      <c r="C29" s="136"/>
      <c r="D29" s="145"/>
      <c r="E29" s="156"/>
      <c r="F29" s="156"/>
      <c r="G29" s="156"/>
      <c r="H29" s="156"/>
      <c r="I29" s="156"/>
      <c r="J29" s="156"/>
      <c r="K29" s="156"/>
      <c r="L29" s="156"/>
      <c r="M29" s="156"/>
      <c r="N29" s="156"/>
    </row>
  </sheetData>
  <sheetProtection/>
  <mergeCells count="1">
    <mergeCell ref="J6:L6"/>
  </mergeCells>
  <printOptions/>
  <pageMargins left="1.1" right="1.1" top="0.5" bottom="0.6" header="0.49" footer="0.4"/>
  <pageSetup firstPageNumber="8" useFirstPageNumber="1" fitToHeight="0" fitToWidth="0" horizontalDpi="1200" verticalDpi="1200" orientation="landscape" paperSize="9" r:id="rId1"/>
  <headerFooter>
    <oddFooter>&amp;R&amp;"Angsana New,Regular"&amp;13&amp;P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</sheetPr>
  <dimension ref="A1:L107"/>
  <sheetViews>
    <sheetView zoomScale="120" zoomScaleNormal="120" zoomScaleSheetLayoutView="100" zoomScalePageLayoutView="0" workbookViewId="0" topLeftCell="A1">
      <selection activeCell="A1" sqref="A1"/>
    </sheetView>
  </sheetViews>
  <sheetFormatPr defaultColWidth="9.140625" defaultRowHeight="15.75" customHeight="1"/>
  <cols>
    <col min="1" max="2" width="1.421875" style="160" customWidth="1"/>
    <col min="3" max="3" width="40.8515625" style="160" customWidth="1"/>
    <col min="4" max="4" width="6.421875" style="161" customWidth="1"/>
    <col min="5" max="5" width="0.85546875" style="160" customWidth="1"/>
    <col min="6" max="6" width="10.7109375" style="162" customWidth="1"/>
    <col min="7" max="7" width="0.85546875" style="160" customWidth="1"/>
    <col min="8" max="8" width="10.7109375" style="162" customWidth="1"/>
    <col min="9" max="9" width="0.85546875" style="161" customWidth="1"/>
    <col min="10" max="10" width="10.7109375" style="162" customWidth="1"/>
    <col min="11" max="11" width="0.85546875" style="160" customWidth="1"/>
    <col min="12" max="12" width="10.7109375" style="162" customWidth="1"/>
    <col min="13" max="16384" width="9.140625" style="165" customWidth="1"/>
  </cols>
  <sheetData>
    <row r="1" spans="1:12" s="6" customFormat="1" ht="21.75" customHeight="1">
      <c r="A1" s="1" t="str">
        <f>'2-4'!A1</f>
        <v>บริษัท พลังงานบริสุทธิ์ จำกัด (มหาชน)  </v>
      </c>
      <c r="B1" s="1"/>
      <c r="C1" s="1"/>
      <c r="D1" s="2"/>
      <c r="E1" s="3"/>
      <c r="F1" s="4"/>
      <c r="G1" s="31"/>
      <c r="H1" s="4"/>
      <c r="I1" s="32"/>
      <c r="J1" s="4"/>
      <c r="K1" s="31"/>
      <c r="L1" s="159" t="s">
        <v>6</v>
      </c>
    </row>
    <row r="2" spans="1:12" s="6" customFormat="1" ht="21.75" customHeight="1">
      <c r="A2" s="1" t="s">
        <v>139</v>
      </c>
      <c r="B2" s="1"/>
      <c r="C2" s="1"/>
      <c r="D2" s="2"/>
      <c r="E2" s="3"/>
      <c r="F2" s="4"/>
      <c r="G2" s="31"/>
      <c r="H2" s="4"/>
      <c r="I2" s="32"/>
      <c r="J2" s="4"/>
      <c r="K2" s="31"/>
      <c r="L2" s="4"/>
    </row>
    <row r="3" spans="1:12" s="6" customFormat="1" ht="21.75" customHeight="1">
      <c r="A3" s="7" t="str">
        <f>'6 (9-month)'!A3</f>
        <v>สำหรับงวดเก้าเดือนสิ้นสุดวันที่ 30 กันยายน พ.ศ. 2559</v>
      </c>
      <c r="B3" s="7"/>
      <c r="C3" s="7"/>
      <c r="D3" s="8"/>
      <c r="E3" s="9"/>
      <c r="F3" s="10"/>
      <c r="G3" s="33"/>
      <c r="H3" s="10"/>
      <c r="I3" s="34"/>
      <c r="J3" s="10"/>
      <c r="K3" s="33"/>
      <c r="L3" s="10"/>
    </row>
    <row r="4" spans="7:11" ht="14.25" customHeight="1">
      <c r="G4" s="163"/>
      <c r="I4" s="164"/>
      <c r="K4" s="163"/>
    </row>
    <row r="5" spans="2:12" s="11" customFormat="1" ht="18" customHeight="1">
      <c r="B5" s="12"/>
      <c r="C5" s="12"/>
      <c r="D5" s="13"/>
      <c r="E5" s="14"/>
      <c r="F5" s="15"/>
      <c r="G5" s="166"/>
      <c r="H5" s="17" t="s">
        <v>3</v>
      </c>
      <c r="I5" s="167"/>
      <c r="J5" s="15"/>
      <c r="K5" s="166"/>
      <c r="L5" s="17" t="s">
        <v>4</v>
      </c>
    </row>
    <row r="6" spans="1:12" s="11" customFormat="1" ht="18" customHeight="1">
      <c r="A6" s="12"/>
      <c r="B6" s="12"/>
      <c r="C6" s="12"/>
      <c r="D6" s="20"/>
      <c r="E6" s="14"/>
      <c r="F6" s="168" t="s">
        <v>10</v>
      </c>
      <c r="G6" s="169"/>
      <c r="H6" s="168" t="s">
        <v>11</v>
      </c>
      <c r="I6" s="170"/>
      <c r="J6" s="168" t="s">
        <v>10</v>
      </c>
      <c r="K6" s="169"/>
      <c r="L6" s="168" t="s">
        <v>11</v>
      </c>
    </row>
    <row r="7" spans="1:12" s="11" customFormat="1" ht="18" customHeight="1">
      <c r="A7" s="12"/>
      <c r="B7" s="12"/>
      <c r="C7" s="12"/>
      <c r="D7" s="20"/>
      <c r="E7" s="14"/>
      <c r="F7" s="171" t="s">
        <v>13</v>
      </c>
      <c r="G7" s="172"/>
      <c r="H7" s="171" t="s">
        <v>13</v>
      </c>
      <c r="I7" s="173"/>
      <c r="J7" s="171" t="s">
        <v>13</v>
      </c>
      <c r="K7" s="172"/>
      <c r="L7" s="171" t="s">
        <v>13</v>
      </c>
    </row>
    <row r="8" spans="1:12" s="11" customFormat="1" ht="18" customHeight="1">
      <c r="A8" s="14" t="s">
        <v>140</v>
      </c>
      <c r="B8" s="12"/>
      <c r="C8" s="12"/>
      <c r="D8" s="21"/>
      <c r="E8" s="12"/>
      <c r="F8" s="23"/>
      <c r="G8" s="24"/>
      <c r="H8" s="23"/>
      <c r="I8" s="25"/>
      <c r="J8" s="23"/>
      <c r="K8" s="24"/>
      <c r="L8" s="23"/>
    </row>
    <row r="9" spans="1:12" s="11" customFormat="1" ht="18" customHeight="1">
      <c r="A9" s="12" t="s">
        <v>141</v>
      </c>
      <c r="B9" s="12"/>
      <c r="C9" s="12"/>
      <c r="D9" s="21"/>
      <c r="E9" s="12"/>
      <c r="F9" s="174">
        <v>2437406</v>
      </c>
      <c r="G9" s="175"/>
      <c r="H9" s="174">
        <v>2065402</v>
      </c>
      <c r="I9" s="27"/>
      <c r="J9" s="174">
        <v>1516153</v>
      </c>
      <c r="K9" s="175"/>
      <c r="L9" s="174">
        <v>1202648</v>
      </c>
    </row>
    <row r="10" spans="1:12" s="11" customFormat="1" ht="18" customHeight="1">
      <c r="A10" s="12" t="s">
        <v>142</v>
      </c>
      <c r="B10" s="12"/>
      <c r="C10" s="12"/>
      <c r="D10" s="21"/>
      <c r="E10" s="12"/>
      <c r="F10" s="174"/>
      <c r="G10" s="175"/>
      <c r="H10" s="174"/>
      <c r="I10" s="27"/>
      <c r="J10" s="174"/>
      <c r="K10" s="175"/>
      <c r="L10" s="174"/>
    </row>
    <row r="11" spans="1:12" s="11" customFormat="1" ht="18" customHeight="1">
      <c r="A11" s="12" t="s">
        <v>143</v>
      </c>
      <c r="B11" s="12"/>
      <c r="C11" s="12"/>
      <c r="D11" s="21"/>
      <c r="E11" s="12"/>
      <c r="F11" s="174"/>
      <c r="G11" s="175"/>
      <c r="H11" s="174"/>
      <c r="I11" s="27"/>
      <c r="J11" s="174"/>
      <c r="K11" s="175"/>
      <c r="L11" s="174"/>
    </row>
    <row r="12" spans="1:12" s="11" customFormat="1" ht="18" customHeight="1">
      <c r="A12" s="12" t="s">
        <v>144</v>
      </c>
      <c r="B12" s="37" t="s">
        <v>145</v>
      </c>
      <c r="C12" s="12"/>
      <c r="D12" s="21"/>
      <c r="E12" s="12"/>
      <c r="F12" s="174">
        <v>804697</v>
      </c>
      <c r="G12" s="175"/>
      <c r="H12" s="174">
        <v>536264</v>
      </c>
      <c r="I12" s="27"/>
      <c r="J12" s="174">
        <v>73626</v>
      </c>
      <c r="K12" s="175"/>
      <c r="L12" s="174">
        <v>73449</v>
      </c>
    </row>
    <row r="13" spans="1:12" s="11" customFormat="1" ht="18" customHeight="1">
      <c r="A13" s="12"/>
      <c r="B13" s="37" t="s">
        <v>146</v>
      </c>
      <c r="C13" s="12"/>
      <c r="D13" s="21"/>
      <c r="E13" s="12"/>
      <c r="F13" s="174">
        <v>-3630</v>
      </c>
      <c r="G13" s="175"/>
      <c r="H13" s="174">
        <v>0</v>
      </c>
      <c r="I13" s="27"/>
      <c r="J13" s="174">
        <v>-3630</v>
      </c>
      <c r="K13" s="175"/>
      <c r="L13" s="174">
        <v>0</v>
      </c>
    </row>
    <row r="14" spans="1:12" s="11" customFormat="1" ht="18" customHeight="1">
      <c r="A14" s="12"/>
      <c r="B14" s="37" t="s">
        <v>147</v>
      </c>
      <c r="C14" s="12"/>
      <c r="D14" s="21"/>
      <c r="E14" s="12"/>
      <c r="F14" s="174">
        <v>-12992</v>
      </c>
      <c r="G14" s="175"/>
      <c r="H14" s="174">
        <v>-4430</v>
      </c>
      <c r="I14" s="27"/>
      <c r="J14" s="174">
        <v>-26528</v>
      </c>
      <c r="K14" s="175"/>
      <c r="L14" s="174">
        <v>-46373</v>
      </c>
    </row>
    <row r="15" spans="1:12" s="11" customFormat="1" ht="18" customHeight="1">
      <c r="A15" s="12"/>
      <c r="B15" s="37" t="s">
        <v>148</v>
      </c>
      <c r="C15" s="12"/>
      <c r="D15" s="21"/>
      <c r="E15" s="12"/>
      <c r="F15" s="174">
        <v>0</v>
      </c>
      <c r="G15" s="175"/>
      <c r="H15" s="174">
        <v>0</v>
      </c>
      <c r="I15" s="27"/>
      <c r="J15" s="176">
        <v>-1418052</v>
      </c>
      <c r="K15" s="175"/>
      <c r="L15" s="174">
        <v>-1003567</v>
      </c>
    </row>
    <row r="16" spans="1:12" s="11" customFormat="1" ht="18" customHeight="1">
      <c r="A16" s="12"/>
      <c r="B16" s="37" t="s">
        <v>149</v>
      </c>
      <c r="C16" s="12"/>
      <c r="D16" s="21"/>
      <c r="E16" s="12"/>
      <c r="F16" s="174">
        <v>746079</v>
      </c>
      <c r="G16" s="175"/>
      <c r="H16" s="174">
        <v>375176</v>
      </c>
      <c r="I16" s="27"/>
      <c r="J16" s="174">
        <v>107347</v>
      </c>
      <c r="K16" s="175"/>
      <c r="L16" s="174">
        <v>70417</v>
      </c>
    </row>
    <row r="17" spans="1:5" s="11" customFormat="1" ht="18" customHeight="1">
      <c r="A17" s="12"/>
      <c r="B17" s="37" t="s">
        <v>150</v>
      </c>
      <c r="C17" s="12"/>
      <c r="D17" s="21"/>
      <c r="E17" s="12"/>
    </row>
    <row r="18" spans="1:12" s="11" customFormat="1" ht="18" customHeight="1">
      <c r="A18" s="12"/>
      <c r="B18" s="37"/>
      <c r="C18" s="12" t="s">
        <v>209</v>
      </c>
      <c r="D18" s="21"/>
      <c r="E18" s="12"/>
      <c r="F18" s="174">
        <v>24650</v>
      </c>
      <c r="G18" s="175"/>
      <c r="H18" s="174">
        <v>0</v>
      </c>
      <c r="I18" s="27"/>
      <c r="J18" s="174">
        <v>24650</v>
      </c>
      <c r="K18" s="175"/>
      <c r="L18" s="174">
        <v>0</v>
      </c>
    </row>
    <row r="19" spans="1:12" s="11" customFormat="1" ht="18" customHeight="1">
      <c r="A19" s="12"/>
      <c r="B19" s="37" t="s">
        <v>151</v>
      </c>
      <c r="C19" s="12"/>
      <c r="D19" s="21"/>
      <c r="E19" s="12"/>
      <c r="F19" s="174">
        <v>1155</v>
      </c>
      <c r="G19" s="175"/>
      <c r="H19" s="174">
        <v>548</v>
      </c>
      <c r="I19" s="27"/>
      <c r="J19" s="174">
        <v>606</v>
      </c>
      <c r="K19" s="175"/>
      <c r="L19" s="174">
        <v>404</v>
      </c>
    </row>
    <row r="20" spans="1:12" s="11" customFormat="1" ht="18" customHeight="1">
      <c r="A20" s="12"/>
      <c r="B20" s="37" t="s">
        <v>152</v>
      </c>
      <c r="C20" s="12"/>
      <c r="D20" s="21"/>
      <c r="E20" s="12"/>
      <c r="F20" s="174">
        <v>0</v>
      </c>
      <c r="G20" s="175"/>
      <c r="H20" s="174">
        <v>0</v>
      </c>
      <c r="I20" s="27"/>
      <c r="J20" s="174">
        <v>-503</v>
      </c>
      <c r="K20" s="175"/>
      <c r="L20" s="174">
        <v>0</v>
      </c>
    </row>
    <row r="21" spans="1:12" s="11" customFormat="1" ht="18" customHeight="1">
      <c r="A21" s="12"/>
      <c r="B21" s="37" t="s">
        <v>153</v>
      </c>
      <c r="C21" s="12"/>
      <c r="D21" s="21"/>
      <c r="E21" s="12"/>
      <c r="F21" s="174">
        <v>0</v>
      </c>
      <c r="G21" s="175"/>
      <c r="H21" s="174">
        <v>5929</v>
      </c>
      <c r="I21" s="27"/>
      <c r="J21" s="174">
        <v>0</v>
      </c>
      <c r="K21" s="175"/>
      <c r="L21" s="174">
        <v>2275</v>
      </c>
    </row>
    <row r="22" spans="1:12" s="11" customFormat="1" ht="18" customHeight="1">
      <c r="A22" s="12"/>
      <c r="B22" s="37" t="s">
        <v>154</v>
      </c>
      <c r="C22" s="12"/>
      <c r="D22" s="21"/>
      <c r="E22" s="12"/>
      <c r="F22" s="174">
        <v>-8448</v>
      </c>
      <c r="G22" s="175"/>
      <c r="H22" s="174">
        <v>-41369</v>
      </c>
      <c r="I22" s="27"/>
      <c r="J22" s="174">
        <v>0</v>
      </c>
      <c r="K22" s="175"/>
      <c r="L22" s="174">
        <v>0</v>
      </c>
    </row>
    <row r="23" spans="1:12" s="11" customFormat="1" ht="18" customHeight="1">
      <c r="A23" s="12"/>
      <c r="B23" s="37" t="s">
        <v>155</v>
      </c>
      <c r="C23" s="12"/>
      <c r="D23" s="21"/>
      <c r="E23" s="12"/>
      <c r="F23" s="15">
        <v>0</v>
      </c>
      <c r="G23" s="175"/>
      <c r="H23" s="15">
        <v>0</v>
      </c>
      <c r="I23" s="27"/>
      <c r="J23" s="15">
        <v>-20100</v>
      </c>
      <c r="K23" s="175"/>
      <c r="L23" s="15">
        <v>-26541</v>
      </c>
    </row>
    <row r="24" spans="1:12" s="11" customFormat="1" ht="4.5" customHeight="1">
      <c r="A24" s="12"/>
      <c r="B24" s="37"/>
      <c r="C24" s="12"/>
      <c r="D24" s="21"/>
      <c r="E24" s="12"/>
      <c r="F24" s="23"/>
      <c r="G24" s="27"/>
      <c r="H24" s="23"/>
      <c r="I24" s="27"/>
      <c r="J24" s="23"/>
      <c r="K24" s="27"/>
      <c r="L24" s="23"/>
    </row>
    <row r="25" spans="2:5" s="11" customFormat="1" ht="18" customHeight="1">
      <c r="B25" s="12" t="s">
        <v>156</v>
      </c>
      <c r="C25" s="12"/>
      <c r="D25" s="21"/>
      <c r="E25" s="12"/>
    </row>
    <row r="26" spans="1:12" s="11" customFormat="1" ht="18" customHeight="1">
      <c r="A26" s="12"/>
      <c r="B26" s="12"/>
      <c r="C26" s="12" t="s">
        <v>157</v>
      </c>
      <c r="D26" s="21"/>
      <c r="E26" s="12"/>
      <c r="F26" s="23">
        <f>SUM(F9:F23)</f>
        <v>3988917</v>
      </c>
      <c r="G26" s="24"/>
      <c r="H26" s="23">
        <f>SUM(H9:H23)</f>
        <v>2937520</v>
      </c>
      <c r="I26" s="24"/>
      <c r="J26" s="23">
        <f>SUM(J9:J23)</f>
        <v>253569</v>
      </c>
      <c r="K26" s="25"/>
      <c r="L26" s="23">
        <f>SUM(L9:L23)</f>
        <v>272712</v>
      </c>
    </row>
    <row r="27" spans="1:12" s="11" customFormat="1" ht="18" customHeight="1">
      <c r="A27" s="12"/>
      <c r="B27" s="12" t="s">
        <v>158</v>
      </c>
      <c r="C27" s="12"/>
      <c r="D27" s="20"/>
      <c r="E27" s="14"/>
      <c r="F27" s="177"/>
      <c r="G27" s="172"/>
      <c r="H27" s="177"/>
      <c r="I27" s="173"/>
      <c r="J27" s="177"/>
      <c r="K27" s="172"/>
      <c r="L27" s="177"/>
    </row>
    <row r="28" spans="1:12" s="11" customFormat="1" ht="18" customHeight="1">
      <c r="A28" s="12"/>
      <c r="C28" s="37" t="s">
        <v>159</v>
      </c>
      <c r="D28" s="20"/>
      <c r="E28" s="14"/>
      <c r="F28" s="176">
        <v>-146496</v>
      </c>
      <c r="G28" s="172"/>
      <c r="H28" s="176">
        <v>-345037</v>
      </c>
      <c r="I28" s="173"/>
      <c r="J28" s="176">
        <v>102066</v>
      </c>
      <c r="K28" s="172"/>
      <c r="L28" s="176">
        <v>1850</v>
      </c>
    </row>
    <row r="29" spans="1:12" s="11" customFormat="1" ht="18" customHeight="1">
      <c r="A29" s="12"/>
      <c r="C29" s="37" t="s">
        <v>160</v>
      </c>
      <c r="D29" s="20"/>
      <c r="E29" s="14"/>
      <c r="F29" s="176">
        <v>-153070</v>
      </c>
      <c r="G29" s="172"/>
      <c r="H29" s="176">
        <v>-660806</v>
      </c>
      <c r="I29" s="173"/>
      <c r="J29" s="176">
        <v>-65323</v>
      </c>
      <c r="K29" s="172"/>
      <c r="L29" s="176">
        <v>-261677</v>
      </c>
    </row>
    <row r="30" spans="1:12" s="11" customFormat="1" ht="18" customHeight="1">
      <c r="A30" s="12"/>
      <c r="C30" s="37" t="s">
        <v>161</v>
      </c>
      <c r="D30" s="20"/>
      <c r="E30" s="14"/>
      <c r="F30" s="176">
        <v>5693</v>
      </c>
      <c r="G30" s="172"/>
      <c r="H30" s="176">
        <v>43351</v>
      </c>
      <c r="I30" s="173"/>
      <c r="J30" s="176">
        <v>6044</v>
      </c>
      <c r="K30" s="172"/>
      <c r="L30" s="176">
        <v>48991</v>
      </c>
    </row>
    <row r="31" spans="1:12" s="11" customFormat="1" ht="18" customHeight="1">
      <c r="A31" s="12"/>
      <c r="C31" s="37" t="s">
        <v>162</v>
      </c>
      <c r="D31" s="20"/>
      <c r="E31" s="14"/>
      <c r="F31" s="176">
        <v>0</v>
      </c>
      <c r="G31" s="172"/>
      <c r="H31" s="176">
        <v>223</v>
      </c>
      <c r="I31" s="173"/>
      <c r="J31" s="176">
        <v>0</v>
      </c>
      <c r="K31" s="172"/>
      <c r="L31" s="176">
        <v>223</v>
      </c>
    </row>
    <row r="32" spans="1:12" s="11" customFormat="1" ht="18" customHeight="1">
      <c r="A32" s="12"/>
      <c r="C32" s="37" t="s">
        <v>163</v>
      </c>
      <c r="D32" s="20"/>
      <c r="E32" s="14"/>
      <c r="F32" s="176">
        <v>-20691</v>
      </c>
      <c r="G32" s="172"/>
      <c r="H32" s="176">
        <v>0</v>
      </c>
      <c r="I32" s="173"/>
      <c r="J32" s="174">
        <v>-8356</v>
      </c>
      <c r="K32" s="172"/>
      <c r="L32" s="176">
        <v>9402</v>
      </c>
    </row>
    <row r="33" spans="1:12" s="11" customFormat="1" ht="18" customHeight="1">
      <c r="A33" s="12"/>
      <c r="C33" s="37" t="s">
        <v>164</v>
      </c>
      <c r="D33" s="20"/>
      <c r="E33" s="14"/>
      <c r="F33" s="176">
        <v>-40198</v>
      </c>
      <c r="G33" s="172"/>
      <c r="H33" s="176">
        <v>-11715</v>
      </c>
      <c r="I33" s="173"/>
      <c r="J33" s="176">
        <v>-44499</v>
      </c>
      <c r="K33" s="172"/>
      <c r="L33" s="176">
        <v>-21729</v>
      </c>
    </row>
    <row r="34" spans="1:12" s="11" customFormat="1" ht="18" customHeight="1">
      <c r="A34" s="12"/>
      <c r="C34" s="37" t="s">
        <v>165</v>
      </c>
      <c r="D34" s="20"/>
      <c r="E34" s="14"/>
      <c r="F34" s="15">
        <v>-14459</v>
      </c>
      <c r="G34" s="175"/>
      <c r="H34" s="15">
        <v>129159</v>
      </c>
      <c r="I34" s="27"/>
      <c r="J34" s="15">
        <v>-16947</v>
      </c>
      <c r="K34" s="175"/>
      <c r="L34" s="15">
        <v>39870</v>
      </c>
    </row>
    <row r="35" spans="2:12" s="11" customFormat="1" ht="4.5" customHeight="1">
      <c r="B35" s="12"/>
      <c r="C35" s="12"/>
      <c r="D35" s="20"/>
      <c r="E35" s="14"/>
      <c r="F35" s="177"/>
      <c r="G35" s="172"/>
      <c r="H35" s="176"/>
      <c r="I35" s="173"/>
      <c r="J35" s="177"/>
      <c r="K35" s="172"/>
      <c r="L35" s="177"/>
    </row>
    <row r="36" spans="2:12" s="11" customFormat="1" ht="18" customHeight="1">
      <c r="B36" s="12" t="s">
        <v>166</v>
      </c>
      <c r="D36" s="20"/>
      <c r="E36" s="14"/>
      <c r="F36" s="176">
        <f>SUM(F26:F34)</f>
        <v>3619696</v>
      </c>
      <c r="G36" s="172"/>
      <c r="H36" s="176">
        <f>SUM(H26:H34)</f>
        <v>2092695</v>
      </c>
      <c r="I36" s="173"/>
      <c r="J36" s="176">
        <f>SUM(J26:J34)</f>
        <v>226554</v>
      </c>
      <c r="K36" s="172"/>
      <c r="L36" s="176">
        <f>SUM(L26:L34)</f>
        <v>89642</v>
      </c>
    </row>
    <row r="37" spans="3:12" s="11" customFormat="1" ht="18" customHeight="1">
      <c r="C37" s="37" t="s">
        <v>167</v>
      </c>
      <c r="D37" s="20"/>
      <c r="E37" s="14"/>
      <c r="F37" s="178">
        <v>-22268</v>
      </c>
      <c r="G37" s="172"/>
      <c r="H37" s="178">
        <v>-31652</v>
      </c>
      <c r="I37" s="173"/>
      <c r="J37" s="178">
        <v>-175</v>
      </c>
      <c r="K37" s="172"/>
      <c r="L37" s="178">
        <v>-17498</v>
      </c>
    </row>
    <row r="38" spans="2:12" s="11" customFormat="1" ht="4.5" customHeight="1">
      <c r="B38" s="12"/>
      <c r="C38" s="12"/>
      <c r="D38" s="20"/>
      <c r="E38" s="14"/>
      <c r="F38" s="177"/>
      <c r="G38" s="172"/>
      <c r="H38" s="176"/>
      <c r="I38" s="173"/>
      <c r="J38" s="177"/>
      <c r="K38" s="172"/>
      <c r="L38" s="177"/>
    </row>
    <row r="39" spans="1:12" s="11" customFormat="1" ht="18" customHeight="1">
      <c r="A39" s="12"/>
      <c r="B39" s="14" t="s">
        <v>168</v>
      </c>
      <c r="D39" s="20"/>
      <c r="E39" s="14"/>
      <c r="F39" s="178">
        <f>SUM(F36:F37)</f>
        <v>3597428</v>
      </c>
      <c r="G39" s="172"/>
      <c r="H39" s="178">
        <f>SUM(H36:H37)</f>
        <v>2061043</v>
      </c>
      <c r="I39" s="173"/>
      <c r="J39" s="178">
        <f>SUM(J36:J37)</f>
        <v>226379</v>
      </c>
      <c r="K39" s="172"/>
      <c r="L39" s="178">
        <f>SUM(L36:L37)</f>
        <v>72144</v>
      </c>
    </row>
    <row r="40" spans="1:12" s="11" customFormat="1" ht="18" customHeight="1">
      <c r="A40" s="12"/>
      <c r="B40" s="14"/>
      <c r="D40" s="20"/>
      <c r="E40" s="14"/>
      <c r="F40" s="176"/>
      <c r="G40" s="172"/>
      <c r="H40" s="176"/>
      <c r="I40" s="173"/>
      <c r="J40" s="176"/>
      <c r="K40" s="172"/>
      <c r="L40" s="176"/>
    </row>
    <row r="41" spans="1:12" s="11" customFormat="1" ht="18" customHeight="1">
      <c r="A41" s="12"/>
      <c r="B41" s="14"/>
      <c r="D41" s="20"/>
      <c r="E41" s="14"/>
      <c r="F41" s="176"/>
      <c r="G41" s="172"/>
      <c r="H41" s="176"/>
      <c r="I41" s="173"/>
      <c r="J41" s="176"/>
      <c r="K41" s="172"/>
      <c r="L41" s="176"/>
    </row>
    <row r="42" spans="1:12" s="11" customFormat="1" ht="18" customHeight="1">
      <c r="A42" s="12"/>
      <c r="B42" s="14"/>
      <c r="D42" s="20"/>
      <c r="E42" s="14"/>
      <c r="F42" s="176"/>
      <c r="G42" s="172"/>
      <c r="H42" s="176"/>
      <c r="I42" s="173"/>
      <c r="J42" s="176"/>
      <c r="K42" s="172"/>
      <c r="L42" s="176"/>
    </row>
    <row r="43" spans="1:12" s="11" customFormat="1" ht="18" customHeight="1">
      <c r="A43" s="12"/>
      <c r="B43" s="14"/>
      <c r="D43" s="20"/>
      <c r="E43" s="14"/>
      <c r="F43" s="176"/>
      <c r="G43" s="172"/>
      <c r="H43" s="176"/>
      <c r="I43" s="173"/>
      <c r="J43" s="176"/>
      <c r="K43" s="172"/>
      <c r="L43" s="176"/>
    </row>
    <row r="44" spans="1:12" s="11" customFormat="1" ht="18" customHeight="1">
      <c r="A44" s="12"/>
      <c r="B44" s="14"/>
      <c r="D44" s="20"/>
      <c r="E44" s="14"/>
      <c r="F44" s="176"/>
      <c r="G44" s="172"/>
      <c r="H44" s="176"/>
      <c r="I44" s="173"/>
      <c r="J44" s="176"/>
      <c r="K44" s="172"/>
      <c r="L44" s="176"/>
    </row>
    <row r="45" spans="1:12" s="11" customFormat="1" ht="18" customHeight="1">
      <c r="A45" s="12"/>
      <c r="B45" s="14"/>
      <c r="D45" s="20"/>
      <c r="E45" s="14"/>
      <c r="F45" s="176"/>
      <c r="G45" s="172"/>
      <c r="H45" s="176"/>
      <c r="I45" s="173"/>
      <c r="J45" s="176"/>
      <c r="K45" s="172"/>
      <c r="L45" s="176"/>
    </row>
    <row r="46" spans="1:12" s="11" customFormat="1" ht="18" customHeight="1">
      <c r="A46" s="12"/>
      <c r="B46" s="14"/>
      <c r="D46" s="20"/>
      <c r="E46" s="14"/>
      <c r="F46" s="176"/>
      <c r="G46" s="172"/>
      <c r="H46" s="176"/>
      <c r="I46" s="173"/>
      <c r="J46" s="176"/>
      <c r="K46" s="172"/>
      <c r="L46" s="176"/>
    </row>
    <row r="47" spans="1:12" s="11" customFormat="1" ht="18" customHeight="1">
      <c r="A47" s="12"/>
      <c r="B47" s="14"/>
      <c r="D47" s="20"/>
      <c r="E47" s="14"/>
      <c r="F47" s="176"/>
      <c r="G47" s="172"/>
      <c r="H47" s="176"/>
      <c r="I47" s="173"/>
      <c r="J47" s="176"/>
      <c r="K47" s="172"/>
      <c r="L47" s="176"/>
    </row>
    <row r="48" spans="1:12" s="11" customFormat="1" ht="15.75" customHeight="1">
      <c r="A48" s="12"/>
      <c r="B48" s="14"/>
      <c r="D48" s="20"/>
      <c r="E48" s="14"/>
      <c r="F48" s="176"/>
      <c r="G48" s="172"/>
      <c r="H48" s="176"/>
      <c r="I48" s="173"/>
      <c r="J48" s="176"/>
      <c r="K48" s="172"/>
      <c r="L48" s="176"/>
    </row>
    <row r="49" spans="1:12" s="6" customFormat="1" ht="21.75" customHeight="1">
      <c r="A49" s="185" t="str">
        <f>'2-4'!A47:L47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41 เป็นส่วนหนึ่งของข้อมูลทางการเงินระหว่างกาลนี้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</row>
    <row r="50" spans="1:12" s="6" customFormat="1" ht="21.75" customHeight="1">
      <c r="A50" s="1" t="str">
        <f>A1</f>
        <v>บริษัท พลังงานบริสุทธิ์ จำกัด (มหาชน)  </v>
      </c>
      <c r="B50" s="1"/>
      <c r="C50" s="1"/>
      <c r="D50" s="2"/>
      <c r="E50" s="3"/>
      <c r="F50" s="4"/>
      <c r="G50" s="31"/>
      <c r="H50" s="4"/>
      <c r="I50" s="32"/>
      <c r="J50" s="4"/>
      <c r="K50" s="31"/>
      <c r="L50" s="159" t="s">
        <v>6</v>
      </c>
    </row>
    <row r="51" spans="1:12" s="6" customFormat="1" ht="21.75" customHeight="1">
      <c r="A51" s="1" t="s">
        <v>169</v>
      </c>
      <c r="B51" s="1"/>
      <c r="C51" s="1"/>
      <c r="D51" s="2"/>
      <c r="E51" s="3"/>
      <c r="F51" s="4"/>
      <c r="G51" s="31"/>
      <c r="H51" s="4"/>
      <c r="I51" s="32"/>
      <c r="J51" s="4"/>
      <c r="K51" s="31"/>
      <c r="L51" s="4"/>
    </row>
    <row r="52" spans="1:12" s="6" customFormat="1" ht="21.75" customHeight="1">
      <c r="A52" s="7" t="str">
        <f>A3</f>
        <v>สำหรับงวดเก้าเดือนสิ้นสุดวันที่ 30 กันยายน พ.ศ. 2559</v>
      </c>
      <c r="B52" s="7"/>
      <c r="C52" s="7"/>
      <c r="D52" s="8"/>
      <c r="E52" s="9"/>
      <c r="F52" s="10"/>
      <c r="G52" s="33"/>
      <c r="H52" s="10"/>
      <c r="I52" s="34"/>
      <c r="J52" s="10"/>
      <c r="K52" s="33"/>
      <c r="L52" s="10"/>
    </row>
    <row r="53" spans="7:11" ht="9" customHeight="1">
      <c r="G53" s="163"/>
      <c r="I53" s="164"/>
      <c r="K53" s="163"/>
    </row>
    <row r="54" spans="2:12" s="11" customFormat="1" ht="16.5" customHeight="1">
      <c r="B54" s="12"/>
      <c r="C54" s="12"/>
      <c r="D54" s="13"/>
      <c r="E54" s="14"/>
      <c r="F54" s="15"/>
      <c r="G54" s="166"/>
      <c r="H54" s="17" t="s">
        <v>3</v>
      </c>
      <c r="I54" s="167"/>
      <c r="J54" s="15"/>
      <c r="K54" s="166"/>
      <c r="L54" s="17" t="s">
        <v>4</v>
      </c>
    </row>
    <row r="55" spans="1:12" s="11" customFormat="1" ht="16.5" customHeight="1">
      <c r="A55" s="12"/>
      <c r="B55" s="12"/>
      <c r="C55" s="12"/>
      <c r="D55" s="20"/>
      <c r="E55" s="14"/>
      <c r="F55" s="179" t="s">
        <v>10</v>
      </c>
      <c r="G55" s="180"/>
      <c r="H55" s="179" t="s">
        <v>11</v>
      </c>
      <c r="I55" s="181"/>
      <c r="J55" s="179" t="s">
        <v>10</v>
      </c>
      <c r="K55" s="180"/>
      <c r="L55" s="179" t="s">
        <v>11</v>
      </c>
    </row>
    <row r="56" spans="1:12" s="11" customFormat="1" ht="16.5" customHeight="1">
      <c r="A56" s="12"/>
      <c r="B56" s="12"/>
      <c r="C56" s="12"/>
      <c r="D56" s="22" t="s">
        <v>12</v>
      </c>
      <c r="E56" s="14"/>
      <c r="F56" s="171" t="s">
        <v>170</v>
      </c>
      <c r="G56" s="172"/>
      <c r="H56" s="171" t="s">
        <v>170</v>
      </c>
      <c r="I56" s="173"/>
      <c r="J56" s="171" t="s">
        <v>170</v>
      </c>
      <c r="K56" s="172"/>
      <c r="L56" s="171" t="s">
        <v>170</v>
      </c>
    </row>
    <row r="57" spans="1:12" s="11" customFormat="1" ht="16.5" customHeight="1">
      <c r="A57" s="14" t="s">
        <v>171</v>
      </c>
      <c r="B57" s="12"/>
      <c r="C57" s="12"/>
      <c r="D57" s="20"/>
      <c r="E57" s="14"/>
      <c r="F57" s="177"/>
      <c r="G57" s="172"/>
      <c r="H57" s="177"/>
      <c r="I57" s="173"/>
      <c r="J57" s="177"/>
      <c r="K57" s="172"/>
      <c r="L57" s="177"/>
    </row>
    <row r="58" spans="1:12" s="11" customFormat="1" ht="16.5" customHeight="1">
      <c r="A58" s="12" t="s">
        <v>17</v>
      </c>
      <c r="C58" s="12"/>
      <c r="D58" s="21"/>
      <c r="E58" s="14"/>
      <c r="F58" s="176">
        <v>1331</v>
      </c>
      <c r="G58" s="172"/>
      <c r="H58" s="176">
        <v>275318</v>
      </c>
      <c r="I58" s="173"/>
      <c r="J58" s="176">
        <v>-61</v>
      </c>
      <c r="K58" s="172"/>
      <c r="L58" s="176">
        <v>-19560</v>
      </c>
    </row>
    <row r="59" spans="1:12" s="11" customFormat="1" ht="16.5" customHeight="1">
      <c r="A59" s="12" t="s">
        <v>172</v>
      </c>
      <c r="C59" s="12"/>
      <c r="D59" s="28">
        <v>22.5</v>
      </c>
      <c r="E59" s="14"/>
      <c r="F59" s="176">
        <v>-500</v>
      </c>
      <c r="G59" s="172"/>
      <c r="H59" s="176">
        <v>-400</v>
      </c>
      <c r="I59" s="173"/>
      <c r="J59" s="176">
        <v>-570500</v>
      </c>
      <c r="K59" s="172"/>
      <c r="L59" s="176">
        <v>-209620</v>
      </c>
    </row>
    <row r="60" spans="1:12" s="11" customFormat="1" ht="16.5" customHeight="1">
      <c r="A60" s="12" t="s">
        <v>173</v>
      </c>
      <c r="C60" s="12"/>
      <c r="D60" s="28">
        <v>22.5</v>
      </c>
      <c r="E60" s="14"/>
      <c r="F60" s="176">
        <v>0</v>
      </c>
      <c r="G60" s="172"/>
      <c r="H60" s="176">
        <v>0</v>
      </c>
      <c r="I60" s="173"/>
      <c r="J60" s="176">
        <v>1300</v>
      </c>
      <c r="K60" s="172"/>
      <c r="L60" s="176">
        <v>1500</v>
      </c>
    </row>
    <row r="61" spans="1:12" s="11" customFormat="1" ht="16.5" customHeight="1">
      <c r="A61" s="12" t="s">
        <v>174</v>
      </c>
      <c r="C61" s="12"/>
      <c r="D61" s="21"/>
      <c r="E61" s="14"/>
      <c r="F61" s="176">
        <v>0</v>
      </c>
      <c r="G61" s="172"/>
      <c r="H61" s="176">
        <v>0</v>
      </c>
      <c r="I61" s="173"/>
      <c r="J61" s="176">
        <v>-6348550</v>
      </c>
      <c r="K61" s="172"/>
      <c r="L61" s="176">
        <v>-1453017</v>
      </c>
    </row>
    <row r="62" spans="1:12" s="11" customFormat="1" ht="16.5" customHeight="1">
      <c r="A62" s="12" t="s">
        <v>175</v>
      </c>
      <c r="C62" s="12"/>
      <c r="D62" s="21"/>
      <c r="E62" s="14"/>
      <c r="F62" s="176">
        <v>0</v>
      </c>
      <c r="G62" s="172"/>
      <c r="H62" s="176">
        <v>0</v>
      </c>
      <c r="I62" s="173"/>
      <c r="J62" s="176">
        <v>-9191</v>
      </c>
      <c r="K62" s="172"/>
      <c r="L62" s="176">
        <v>-166041</v>
      </c>
    </row>
    <row r="63" spans="1:12" s="11" customFormat="1" ht="16.5" customHeight="1">
      <c r="A63" s="12" t="s">
        <v>176</v>
      </c>
      <c r="C63" s="12"/>
      <c r="D63" s="21"/>
      <c r="E63" s="14"/>
      <c r="F63" s="176">
        <v>0</v>
      </c>
      <c r="G63" s="172"/>
      <c r="H63" s="176">
        <v>0</v>
      </c>
      <c r="I63" s="173"/>
      <c r="J63" s="176">
        <v>17170</v>
      </c>
      <c r="K63" s="172"/>
      <c r="L63" s="176">
        <v>7875</v>
      </c>
    </row>
    <row r="64" spans="1:12" s="11" customFormat="1" ht="16.5" customHeight="1">
      <c r="A64" s="12" t="s">
        <v>177</v>
      </c>
      <c r="C64" s="12"/>
      <c r="D64" s="21"/>
      <c r="E64" s="14"/>
      <c r="F64" s="176">
        <v>-6928933</v>
      </c>
      <c r="G64" s="172"/>
      <c r="H64" s="176">
        <v>-6402413</v>
      </c>
      <c r="I64" s="173"/>
      <c r="J64" s="176">
        <v>-7197</v>
      </c>
      <c r="K64" s="172"/>
      <c r="L64" s="176">
        <v>-28112</v>
      </c>
    </row>
    <row r="65" spans="1:12" s="11" customFormat="1" ht="16.5" customHeight="1">
      <c r="A65" s="12" t="s">
        <v>178</v>
      </c>
      <c r="C65" s="12"/>
      <c r="D65" s="21"/>
      <c r="E65" s="14"/>
      <c r="F65" s="176">
        <v>0</v>
      </c>
      <c r="G65" s="172"/>
      <c r="H65" s="176">
        <v>121150</v>
      </c>
      <c r="I65" s="173"/>
      <c r="J65" s="176">
        <v>0</v>
      </c>
      <c r="K65" s="172"/>
      <c r="L65" s="176">
        <v>2255</v>
      </c>
    </row>
    <row r="66" spans="1:12" s="11" customFormat="1" ht="16.5" customHeight="1">
      <c r="A66" s="12" t="s">
        <v>179</v>
      </c>
      <c r="C66" s="12"/>
      <c r="D66" s="21"/>
      <c r="E66" s="14"/>
      <c r="F66" s="176">
        <v>-6111</v>
      </c>
      <c r="G66" s="172"/>
      <c r="H66" s="176">
        <v>-15244</v>
      </c>
      <c r="I66" s="173"/>
      <c r="J66" s="176">
        <v>-6111</v>
      </c>
      <c r="K66" s="172"/>
      <c r="L66" s="176">
        <v>-1871</v>
      </c>
    </row>
    <row r="67" spans="1:12" s="11" customFormat="1" ht="16.5" customHeight="1">
      <c r="A67" s="12" t="s">
        <v>180</v>
      </c>
      <c r="C67" s="12"/>
      <c r="D67" s="21"/>
      <c r="E67" s="14"/>
      <c r="F67" s="176">
        <v>0</v>
      </c>
      <c r="G67" s="172"/>
      <c r="H67" s="176">
        <v>112455</v>
      </c>
      <c r="I67" s="173"/>
      <c r="J67" s="176">
        <v>0</v>
      </c>
      <c r="K67" s="172"/>
      <c r="L67" s="176">
        <v>112455</v>
      </c>
    </row>
    <row r="68" spans="1:12" s="11" customFormat="1" ht="16.5" customHeight="1">
      <c r="A68" s="12" t="s">
        <v>181</v>
      </c>
      <c r="C68" s="12"/>
      <c r="D68" s="21"/>
      <c r="E68" s="14"/>
      <c r="F68" s="176">
        <v>0</v>
      </c>
      <c r="G68" s="172"/>
      <c r="H68" s="176">
        <v>0</v>
      </c>
      <c r="I68" s="173"/>
      <c r="J68" s="176">
        <v>0</v>
      </c>
      <c r="K68" s="172"/>
      <c r="L68" s="176">
        <v>340600</v>
      </c>
    </row>
    <row r="69" spans="1:12" s="11" customFormat="1" ht="16.5" customHeight="1">
      <c r="A69" s="12" t="s">
        <v>182</v>
      </c>
      <c r="C69" s="12"/>
      <c r="D69" s="21"/>
      <c r="E69" s="14"/>
      <c r="F69" s="176">
        <v>0</v>
      </c>
      <c r="G69" s="172"/>
      <c r="H69" s="176">
        <v>0</v>
      </c>
      <c r="I69" s="173"/>
      <c r="J69" s="176">
        <v>1418052</v>
      </c>
      <c r="K69" s="172"/>
      <c r="L69" s="176">
        <v>1003567</v>
      </c>
    </row>
    <row r="70" spans="1:12" s="11" customFormat="1" ht="16.5" customHeight="1">
      <c r="A70" s="12" t="s">
        <v>183</v>
      </c>
      <c r="C70" s="12"/>
      <c r="D70" s="21"/>
      <c r="E70" s="14"/>
      <c r="F70" s="178">
        <v>12992</v>
      </c>
      <c r="G70" s="172"/>
      <c r="H70" s="178">
        <v>4461</v>
      </c>
      <c r="I70" s="173"/>
      <c r="J70" s="178">
        <v>11773</v>
      </c>
      <c r="K70" s="172"/>
      <c r="L70" s="178">
        <v>932</v>
      </c>
    </row>
    <row r="71" spans="1:12" s="11" customFormat="1" ht="3" customHeight="1">
      <c r="A71" s="12"/>
      <c r="B71" s="12"/>
      <c r="C71" s="12"/>
      <c r="D71" s="21"/>
      <c r="E71" s="14"/>
      <c r="F71" s="177"/>
      <c r="G71" s="172"/>
      <c r="H71" s="177"/>
      <c r="I71" s="173"/>
      <c r="J71" s="177"/>
      <c r="K71" s="172"/>
      <c r="L71" s="177"/>
    </row>
    <row r="72" spans="1:12" s="11" customFormat="1" ht="16.5" customHeight="1">
      <c r="A72" s="14" t="s">
        <v>184</v>
      </c>
      <c r="B72" s="12"/>
      <c r="D72" s="21"/>
      <c r="E72" s="14"/>
      <c r="F72" s="178">
        <f>SUM(F58:F70)</f>
        <v>-6921221</v>
      </c>
      <c r="G72" s="172"/>
      <c r="H72" s="178">
        <f>SUM(H58:H70)</f>
        <v>-5904673</v>
      </c>
      <c r="I72" s="173"/>
      <c r="J72" s="178">
        <f>SUM(J58:J70)</f>
        <v>-5493315</v>
      </c>
      <c r="K72" s="172"/>
      <c r="L72" s="178">
        <f>SUM(L58:L70)</f>
        <v>-409037</v>
      </c>
    </row>
    <row r="73" spans="1:12" s="11" customFormat="1" ht="3" customHeight="1">
      <c r="A73" s="12"/>
      <c r="B73" s="12"/>
      <c r="C73" s="12"/>
      <c r="D73" s="21"/>
      <c r="E73" s="14"/>
      <c r="F73" s="177"/>
      <c r="G73" s="172"/>
      <c r="H73" s="177"/>
      <c r="I73" s="173"/>
      <c r="J73" s="177"/>
      <c r="K73" s="172"/>
      <c r="L73" s="177"/>
    </row>
    <row r="74" spans="1:12" s="11" customFormat="1" ht="16.5" customHeight="1">
      <c r="A74" s="14" t="s">
        <v>185</v>
      </c>
      <c r="B74" s="12"/>
      <c r="C74" s="12"/>
      <c r="D74" s="21"/>
      <c r="E74" s="14"/>
      <c r="F74" s="177"/>
      <c r="G74" s="172"/>
      <c r="H74" s="176"/>
      <c r="I74" s="173"/>
      <c r="J74" s="177"/>
      <c r="K74" s="172"/>
      <c r="L74" s="176"/>
    </row>
    <row r="75" spans="1:12" s="11" customFormat="1" ht="16.5" customHeight="1">
      <c r="A75" s="12" t="s">
        <v>186</v>
      </c>
      <c r="B75" s="12"/>
      <c r="C75" s="12"/>
      <c r="D75" s="28"/>
      <c r="E75" s="14"/>
      <c r="F75" s="176">
        <v>0</v>
      </c>
      <c r="G75" s="182"/>
      <c r="H75" s="176">
        <v>0</v>
      </c>
      <c r="I75" s="183"/>
      <c r="J75" s="176">
        <v>0</v>
      </c>
      <c r="K75" s="182"/>
      <c r="L75" s="176">
        <v>314000</v>
      </c>
    </row>
    <row r="76" spans="1:12" s="11" customFormat="1" ht="16.5" customHeight="1">
      <c r="A76" s="12" t="s">
        <v>187</v>
      </c>
      <c r="B76" s="12"/>
      <c r="C76" s="12"/>
      <c r="D76" s="21">
        <v>16</v>
      </c>
      <c r="E76" s="14"/>
      <c r="F76" s="176">
        <v>3532059</v>
      </c>
      <c r="G76" s="182"/>
      <c r="H76" s="176">
        <v>3562245</v>
      </c>
      <c r="I76" s="183"/>
      <c r="J76" s="176">
        <v>3097824</v>
      </c>
      <c r="K76" s="182"/>
      <c r="L76" s="176">
        <v>3562245</v>
      </c>
    </row>
    <row r="77" spans="1:12" s="11" customFormat="1" ht="16.5" customHeight="1">
      <c r="A77" s="12" t="s">
        <v>188</v>
      </c>
      <c r="C77" s="12"/>
      <c r="D77" s="21">
        <v>16</v>
      </c>
      <c r="E77" s="14"/>
      <c r="F77" s="176">
        <v>-4242898</v>
      </c>
      <c r="G77" s="172"/>
      <c r="H77" s="176">
        <v>-3178287</v>
      </c>
      <c r="I77" s="173"/>
      <c r="J77" s="176">
        <v>-3660608</v>
      </c>
      <c r="K77" s="172"/>
      <c r="L77" s="176">
        <v>-3178287</v>
      </c>
    </row>
    <row r="78" spans="1:12" s="11" customFormat="1" ht="16.5" customHeight="1">
      <c r="A78" s="12" t="s">
        <v>189</v>
      </c>
      <c r="C78" s="12"/>
      <c r="D78" s="21">
        <v>18</v>
      </c>
      <c r="E78" s="14"/>
      <c r="F78" s="176">
        <v>4630148</v>
      </c>
      <c r="G78" s="172"/>
      <c r="H78" s="176">
        <v>4492283</v>
      </c>
      <c r="I78" s="173"/>
      <c r="J78" s="176">
        <v>0</v>
      </c>
      <c r="K78" s="172"/>
      <c r="L78" s="176">
        <v>0</v>
      </c>
    </row>
    <row r="79" spans="1:12" s="11" customFormat="1" ht="16.5" customHeight="1">
      <c r="A79" s="12" t="s">
        <v>190</v>
      </c>
      <c r="C79" s="12"/>
      <c r="D79" s="21">
        <v>18</v>
      </c>
      <c r="E79" s="14"/>
      <c r="F79" s="176">
        <v>-5535555</v>
      </c>
      <c r="G79" s="172"/>
      <c r="H79" s="176">
        <v>-347362</v>
      </c>
      <c r="I79" s="173"/>
      <c r="J79" s="176">
        <v>-12349</v>
      </c>
      <c r="K79" s="172"/>
      <c r="L79" s="176">
        <v>-41970</v>
      </c>
    </row>
    <row r="80" spans="1:12" s="11" customFormat="1" ht="16.5" customHeight="1">
      <c r="A80" s="12" t="s">
        <v>191</v>
      </c>
      <c r="C80" s="12"/>
      <c r="D80" s="21">
        <v>19</v>
      </c>
      <c r="E80" s="14"/>
      <c r="F80" s="176">
        <v>8000000</v>
      </c>
      <c r="G80" s="172"/>
      <c r="H80" s="176">
        <v>0</v>
      </c>
      <c r="I80" s="173"/>
      <c r="J80" s="176">
        <v>8000000</v>
      </c>
      <c r="K80" s="172"/>
      <c r="L80" s="176">
        <v>0</v>
      </c>
    </row>
    <row r="81" spans="1:12" s="11" customFormat="1" ht="16.5" customHeight="1">
      <c r="A81" s="12" t="s">
        <v>210</v>
      </c>
      <c r="C81" s="12"/>
      <c r="D81" s="21">
        <v>19</v>
      </c>
      <c r="E81" s="14"/>
      <c r="F81" s="176">
        <v>-9600</v>
      </c>
      <c r="G81" s="172"/>
      <c r="H81" s="176">
        <v>0</v>
      </c>
      <c r="I81" s="173"/>
      <c r="J81" s="176">
        <v>-9600</v>
      </c>
      <c r="K81" s="172"/>
      <c r="L81" s="176">
        <v>0</v>
      </c>
    </row>
    <row r="82" spans="1:12" s="11" customFormat="1" ht="16.5" customHeight="1">
      <c r="A82" s="12" t="s">
        <v>192</v>
      </c>
      <c r="C82" s="12"/>
      <c r="D82" s="21"/>
      <c r="E82" s="14"/>
      <c r="F82" s="176">
        <v>-4033</v>
      </c>
      <c r="G82" s="172"/>
      <c r="H82" s="176">
        <v>-3707</v>
      </c>
      <c r="I82" s="173"/>
      <c r="J82" s="176">
        <v>-2214</v>
      </c>
      <c r="K82" s="172"/>
      <c r="L82" s="176">
        <v>-2270</v>
      </c>
    </row>
    <row r="83" spans="1:12" s="11" customFormat="1" ht="16.5" customHeight="1">
      <c r="A83" s="12" t="s">
        <v>211</v>
      </c>
      <c r="C83" s="12"/>
      <c r="D83" s="21"/>
      <c r="E83" s="14"/>
      <c r="F83" s="176">
        <v>50</v>
      </c>
      <c r="G83" s="172"/>
      <c r="H83" s="176">
        <v>0</v>
      </c>
      <c r="I83" s="173"/>
      <c r="J83" s="176">
        <v>0</v>
      </c>
      <c r="K83" s="172"/>
      <c r="L83" s="176">
        <v>0</v>
      </c>
    </row>
    <row r="84" spans="1:12" s="11" customFormat="1" ht="16.5" customHeight="1">
      <c r="A84" s="12" t="s">
        <v>193</v>
      </c>
      <c r="C84" s="12"/>
      <c r="D84" s="21">
        <v>20</v>
      </c>
      <c r="E84" s="14"/>
      <c r="F84" s="176">
        <v>-373000</v>
      </c>
      <c r="G84" s="172"/>
      <c r="H84" s="176">
        <v>-74600</v>
      </c>
      <c r="I84" s="173"/>
      <c r="J84" s="176">
        <v>-373000</v>
      </c>
      <c r="K84" s="172"/>
      <c r="L84" s="176">
        <v>-74600</v>
      </c>
    </row>
    <row r="85" spans="1:12" s="11" customFormat="1" ht="16.5" customHeight="1">
      <c r="A85" s="12" t="s">
        <v>194</v>
      </c>
      <c r="C85" s="12"/>
      <c r="D85" s="21"/>
      <c r="E85" s="14"/>
      <c r="F85" s="178">
        <v>-672963</v>
      </c>
      <c r="G85" s="172"/>
      <c r="H85" s="178">
        <v>-378384</v>
      </c>
      <c r="I85" s="173"/>
      <c r="J85" s="178">
        <v>-70514</v>
      </c>
      <c r="K85" s="172"/>
      <c r="L85" s="178">
        <v>-69167</v>
      </c>
    </row>
    <row r="86" spans="1:12" s="11" customFormat="1" ht="3" customHeight="1">
      <c r="A86" s="12"/>
      <c r="B86" s="12"/>
      <c r="C86" s="12"/>
      <c r="D86" s="21"/>
      <c r="E86" s="14"/>
      <c r="F86" s="176"/>
      <c r="G86" s="172"/>
      <c r="H86" s="177"/>
      <c r="I86" s="173"/>
      <c r="J86" s="176"/>
      <c r="K86" s="172"/>
      <c r="L86" s="177"/>
    </row>
    <row r="87" spans="1:12" s="11" customFormat="1" ht="16.5" customHeight="1">
      <c r="A87" s="14" t="s">
        <v>195</v>
      </c>
      <c r="B87" s="12"/>
      <c r="D87" s="21"/>
      <c r="E87" s="14"/>
      <c r="F87" s="178">
        <f>SUM(F75:F85)</f>
        <v>5324208</v>
      </c>
      <c r="G87" s="172"/>
      <c r="H87" s="178">
        <f>SUM(H75:H85)</f>
        <v>4072188</v>
      </c>
      <c r="I87" s="173"/>
      <c r="J87" s="178">
        <f>SUM(J75:J85)</f>
        <v>6969539</v>
      </c>
      <c r="K87" s="172"/>
      <c r="L87" s="178">
        <f>SUM(L75:L85)</f>
        <v>509951</v>
      </c>
    </row>
    <row r="88" spans="1:12" s="11" customFormat="1" ht="3" customHeight="1">
      <c r="A88" s="12"/>
      <c r="B88" s="12"/>
      <c r="C88" s="12"/>
      <c r="D88" s="21"/>
      <c r="E88" s="14"/>
      <c r="F88" s="176"/>
      <c r="G88" s="182"/>
      <c r="H88" s="176"/>
      <c r="I88" s="183"/>
      <c r="J88" s="176"/>
      <c r="K88" s="182"/>
      <c r="L88" s="176"/>
    </row>
    <row r="89" spans="1:12" s="11" customFormat="1" ht="16.5" customHeight="1">
      <c r="A89" s="14" t="s">
        <v>196</v>
      </c>
      <c r="B89" s="12"/>
      <c r="C89" s="12"/>
      <c r="D89" s="21"/>
      <c r="E89" s="14"/>
      <c r="F89" s="176">
        <f>SUM(F39,F72,F87)</f>
        <v>2000415</v>
      </c>
      <c r="G89" s="182"/>
      <c r="H89" s="176">
        <f>SUM(H39,H72,H87)</f>
        <v>228558</v>
      </c>
      <c r="I89" s="183"/>
      <c r="J89" s="176">
        <f>SUM(J39,J72,J87)</f>
        <v>1702603</v>
      </c>
      <c r="K89" s="182"/>
      <c r="L89" s="176">
        <f>SUM(L39,L72,L87)</f>
        <v>173058</v>
      </c>
    </row>
    <row r="90" spans="1:12" s="11" customFormat="1" ht="16.5" customHeight="1">
      <c r="A90" s="12" t="s">
        <v>197</v>
      </c>
      <c r="B90" s="12"/>
      <c r="C90" s="12"/>
      <c r="D90" s="21"/>
      <c r="E90" s="14"/>
      <c r="F90" s="178">
        <v>609814</v>
      </c>
      <c r="G90" s="172"/>
      <c r="H90" s="178">
        <v>569811</v>
      </c>
      <c r="I90" s="173"/>
      <c r="J90" s="178">
        <v>365742</v>
      </c>
      <c r="K90" s="172"/>
      <c r="L90" s="178">
        <v>369208</v>
      </c>
    </row>
    <row r="91" spans="1:12" s="11" customFormat="1" ht="3" customHeight="1">
      <c r="A91" s="12"/>
      <c r="B91" s="12"/>
      <c r="C91" s="12"/>
      <c r="D91" s="21"/>
      <c r="E91" s="14"/>
      <c r="F91" s="177"/>
      <c r="G91" s="172"/>
      <c r="H91" s="177"/>
      <c r="I91" s="173"/>
      <c r="J91" s="176"/>
      <c r="K91" s="172"/>
      <c r="L91" s="177"/>
    </row>
    <row r="92" spans="1:12" s="11" customFormat="1" ht="16.5" customHeight="1" thickBot="1">
      <c r="A92" s="14" t="s">
        <v>198</v>
      </c>
      <c r="B92" s="12"/>
      <c r="C92" s="12"/>
      <c r="D92" s="21"/>
      <c r="E92" s="14"/>
      <c r="F92" s="184">
        <f>SUM(F89:F90)</f>
        <v>2610229</v>
      </c>
      <c r="G92" s="172"/>
      <c r="H92" s="184">
        <f>SUM(H89:H90)</f>
        <v>798369</v>
      </c>
      <c r="I92" s="173"/>
      <c r="J92" s="184">
        <f>SUM(J89:J90)</f>
        <v>2068345</v>
      </c>
      <c r="K92" s="172"/>
      <c r="L92" s="184">
        <f>SUM(L89:L90)</f>
        <v>542266</v>
      </c>
    </row>
    <row r="93" spans="1:12" s="11" customFormat="1" ht="3" customHeight="1" thickTop="1">
      <c r="A93" s="12"/>
      <c r="B93" s="12"/>
      <c r="C93" s="12"/>
      <c r="D93" s="21"/>
      <c r="E93" s="14"/>
      <c r="F93" s="176"/>
      <c r="G93" s="182"/>
      <c r="H93" s="176"/>
      <c r="I93" s="183"/>
      <c r="J93" s="176"/>
      <c r="K93" s="182"/>
      <c r="L93" s="176"/>
    </row>
    <row r="94" spans="1:12" s="11" customFormat="1" ht="16.5" customHeight="1">
      <c r="A94" s="14" t="s">
        <v>199</v>
      </c>
      <c r="B94" s="12"/>
      <c r="C94" s="12"/>
      <c r="D94" s="21"/>
      <c r="E94" s="14"/>
      <c r="F94" s="176"/>
      <c r="G94" s="182"/>
      <c r="H94" s="176"/>
      <c r="I94" s="183"/>
      <c r="J94" s="176"/>
      <c r="K94" s="182"/>
      <c r="L94" s="176"/>
    </row>
    <row r="95" spans="1:12" s="11" customFormat="1" ht="16.5" customHeight="1">
      <c r="A95" s="37" t="s">
        <v>200</v>
      </c>
      <c r="D95" s="21"/>
      <c r="E95" s="14"/>
      <c r="F95" s="178">
        <v>2610229</v>
      </c>
      <c r="G95" s="172"/>
      <c r="H95" s="178">
        <v>798369</v>
      </c>
      <c r="I95" s="173"/>
      <c r="J95" s="178">
        <v>2068345</v>
      </c>
      <c r="K95" s="172"/>
      <c r="L95" s="178">
        <v>542266</v>
      </c>
    </row>
    <row r="96" spans="1:12" s="11" customFormat="1" ht="3" customHeight="1">
      <c r="A96" s="12"/>
      <c r="B96" s="12"/>
      <c r="C96" s="12"/>
      <c r="D96" s="21"/>
      <c r="E96" s="14"/>
      <c r="F96" s="177"/>
      <c r="G96" s="172"/>
      <c r="H96" s="177"/>
      <c r="I96" s="173"/>
      <c r="J96" s="176"/>
      <c r="K96" s="172"/>
      <c r="L96" s="177"/>
    </row>
    <row r="97" spans="1:12" s="11" customFormat="1" ht="16.5" customHeight="1" thickBot="1">
      <c r="A97" s="14"/>
      <c r="B97" s="12"/>
      <c r="C97" s="12"/>
      <c r="D97" s="21"/>
      <c r="E97" s="14"/>
      <c r="F97" s="184">
        <f>SUM(F95)</f>
        <v>2610229</v>
      </c>
      <c r="G97" s="172"/>
      <c r="H97" s="184">
        <f>SUM(H95)</f>
        <v>798369</v>
      </c>
      <c r="I97" s="173"/>
      <c r="J97" s="184">
        <f>SUM(J95)</f>
        <v>2068345</v>
      </c>
      <c r="K97" s="172"/>
      <c r="L97" s="184">
        <f>SUM(L95)</f>
        <v>542266</v>
      </c>
    </row>
    <row r="98" spans="1:12" s="11" customFormat="1" ht="3" customHeight="1" thickTop="1">
      <c r="A98" s="12"/>
      <c r="B98" s="12"/>
      <c r="C98" s="12"/>
      <c r="D98" s="21"/>
      <c r="E98" s="14"/>
      <c r="F98" s="177"/>
      <c r="G98" s="172"/>
      <c r="H98" s="177"/>
      <c r="I98" s="173"/>
      <c r="J98" s="177"/>
      <c r="K98" s="172"/>
      <c r="L98" s="177"/>
    </row>
    <row r="99" spans="1:12" s="11" customFormat="1" ht="16.5" customHeight="1">
      <c r="A99" s="14" t="s">
        <v>201</v>
      </c>
      <c r="B99" s="12"/>
      <c r="C99" s="12"/>
      <c r="D99" s="21"/>
      <c r="E99" s="14"/>
      <c r="F99" s="177"/>
      <c r="G99" s="172"/>
      <c r="H99" s="177"/>
      <c r="I99" s="173"/>
      <c r="J99" s="177"/>
      <c r="K99" s="172"/>
      <c r="L99" s="177"/>
    </row>
    <row r="100" spans="1:5" s="11" customFormat="1" ht="16.5" customHeight="1">
      <c r="A100" s="37" t="s">
        <v>202</v>
      </c>
      <c r="D100" s="21"/>
      <c r="E100" s="14"/>
    </row>
    <row r="101" spans="1:12" s="11" customFormat="1" ht="16.5" customHeight="1">
      <c r="A101" s="37"/>
      <c r="B101" s="11" t="s">
        <v>203</v>
      </c>
      <c r="D101" s="21"/>
      <c r="E101" s="14"/>
      <c r="F101" s="176">
        <v>-870724</v>
      </c>
      <c r="G101" s="182"/>
      <c r="H101" s="11">
        <v>284723</v>
      </c>
      <c r="I101" s="183"/>
      <c r="J101" s="176">
        <v>0</v>
      </c>
      <c r="K101" s="182"/>
      <c r="L101" s="176">
        <v>2532</v>
      </c>
    </row>
    <row r="102" spans="1:12" s="11" customFormat="1" ht="16.5" customHeight="1">
      <c r="A102" s="37" t="s">
        <v>204</v>
      </c>
      <c r="D102" s="21"/>
      <c r="E102" s="14"/>
      <c r="F102" s="176">
        <v>69890</v>
      </c>
      <c r="G102" s="182"/>
      <c r="H102" s="176">
        <v>0</v>
      </c>
      <c r="I102" s="183"/>
      <c r="J102" s="176">
        <v>0</v>
      </c>
      <c r="K102" s="182"/>
      <c r="L102" s="176">
        <v>0</v>
      </c>
    </row>
    <row r="103" spans="1:12" s="11" customFormat="1" ht="16.5" customHeight="1">
      <c r="A103" s="37" t="s">
        <v>205</v>
      </c>
      <c r="D103" s="20"/>
      <c r="E103" s="14"/>
      <c r="F103" s="176">
        <v>1364</v>
      </c>
      <c r="G103" s="182"/>
      <c r="H103" s="176">
        <v>3450</v>
      </c>
      <c r="I103" s="183"/>
      <c r="J103" s="176">
        <v>0</v>
      </c>
      <c r="K103" s="176"/>
      <c r="L103" s="176">
        <v>0</v>
      </c>
    </row>
    <row r="104" spans="1:12" s="11" customFormat="1" ht="16.5" customHeight="1">
      <c r="A104" s="37" t="s">
        <v>206</v>
      </c>
      <c r="B104" s="37"/>
      <c r="D104" s="20"/>
      <c r="E104" s="14"/>
      <c r="F104" s="176"/>
      <c r="G104" s="182"/>
      <c r="H104" s="176"/>
      <c r="I104" s="183"/>
      <c r="J104" s="176"/>
      <c r="K104" s="182"/>
      <c r="L104" s="176"/>
    </row>
    <row r="105" spans="1:12" s="11" customFormat="1" ht="16.5" customHeight="1">
      <c r="A105" s="12"/>
      <c r="C105" s="37" t="s">
        <v>207</v>
      </c>
      <c r="D105" s="20"/>
      <c r="E105" s="14"/>
      <c r="F105" s="176">
        <v>269171</v>
      </c>
      <c r="G105" s="182"/>
      <c r="H105" s="176">
        <v>175000</v>
      </c>
      <c r="I105" s="183"/>
      <c r="J105" s="176">
        <v>0</v>
      </c>
      <c r="K105" s="182"/>
      <c r="L105" s="176">
        <v>0</v>
      </c>
    </row>
    <row r="106" spans="1:12" s="11" customFormat="1" ht="4.5" customHeight="1">
      <c r="A106" s="12"/>
      <c r="B106" s="12"/>
      <c r="C106" s="37"/>
      <c r="D106" s="20"/>
      <c r="E106" s="14"/>
      <c r="F106" s="177"/>
      <c r="G106" s="172"/>
      <c r="H106" s="176"/>
      <c r="I106" s="173"/>
      <c r="J106" s="177"/>
      <c r="K106" s="172"/>
      <c r="L106" s="176"/>
    </row>
    <row r="107" spans="1:12" s="6" customFormat="1" ht="21.75" customHeight="1">
      <c r="A107" s="185" t="str">
        <f>A49</f>
        <v>หมายเหตุประกอบข้อมูลทางการเงินรวมระหว่างกาลและข้อมูลทางการเงินเฉพาะบริษัทระหว่างกาลแบบย่อในหน้า 11 ถึง 41 เป็นส่วนหนึ่งของข้อมูลทางการเงินระหว่างกาลนี้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</row>
  </sheetData>
  <sheetProtection/>
  <mergeCells count="2">
    <mergeCell ref="A49:L49"/>
    <mergeCell ref="A107:L107"/>
  </mergeCells>
  <printOptions/>
  <pageMargins left="0.8" right="0.5" top="0.5" bottom="0.6" header="0.49" footer="0.4"/>
  <pageSetup firstPageNumber="9" useFirstPageNumber="1" fitToHeight="0" horizontalDpi="1200" verticalDpi="1200" orientation="portrait" paperSize="9" scale="93" r:id="rId1"/>
  <headerFooter>
    <oddFooter>&amp;R&amp;"Angsana New,Regular"&amp;13&amp;P</oddFooter>
  </headerFooter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smsinstall</cp:lastModifiedBy>
  <cp:lastPrinted>2016-11-11T06:17:54Z</cp:lastPrinted>
  <dcterms:created xsi:type="dcterms:W3CDTF">2016-11-07T02:12:22Z</dcterms:created>
  <dcterms:modified xsi:type="dcterms:W3CDTF">2016-11-11T06:20:16Z</dcterms:modified>
  <cp:category/>
  <cp:version/>
  <cp:contentType/>
  <cp:contentStatus/>
</cp:coreProperties>
</file>